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CFBFBDA-6ADF-462F-9039-79A7CC018406}" xr6:coauthVersionLast="47" xr6:coauthVersionMax="47" xr10:uidLastSave="{00000000-0000-0000-0000-000000000000}"/>
  <bookViews>
    <workbookView xWindow="15" yWindow="0" windowWidth="17235" windowHeight="15180" activeTab="1" xr2:uid="{00000000-000D-0000-FFFF-FFFF00000000}"/>
  </bookViews>
  <sheets>
    <sheet name="【記入例】" sheetId="11" r:id="rId1"/>
    <sheet name="取得達成表" sheetId="10" r:id="rId2"/>
    <sheet name="system" sheetId="6" r:id="rId3"/>
    <sheet name="B基礎教養" sheetId="3" r:id="rId4"/>
    <sheet name="B専門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1" l="1"/>
  <c r="K128" i="11"/>
  <c r="K127" i="11"/>
  <c r="K126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6" i="11"/>
  <c r="K85" i="11"/>
  <c r="K84" i="11"/>
  <c r="K83" i="11"/>
  <c r="K82" i="11"/>
  <c r="K87" i="11" s="1"/>
  <c r="K81" i="11"/>
  <c r="K79" i="11"/>
  <c r="K78" i="11"/>
  <c r="K77" i="11"/>
  <c r="K76" i="11"/>
  <c r="K74" i="11"/>
  <c r="K73" i="11"/>
  <c r="K71" i="11"/>
  <c r="K70" i="11"/>
  <c r="K69" i="11"/>
  <c r="K68" i="11"/>
  <c r="K67" i="11"/>
  <c r="K65" i="11"/>
  <c r="K66" i="11" s="1"/>
  <c r="K63" i="11"/>
  <c r="K62" i="11"/>
  <c r="K61" i="11"/>
  <c r="K59" i="11"/>
  <c r="K60" i="11" s="1"/>
  <c r="K57" i="11"/>
  <c r="K56" i="11"/>
  <c r="K55" i="11"/>
  <c r="K54" i="11"/>
  <c r="K53" i="11"/>
  <c r="K58" i="11" s="1"/>
  <c r="K51" i="11"/>
  <c r="B9" i="11" s="1"/>
  <c r="K50" i="11"/>
  <c r="K49" i="11"/>
  <c r="K48" i="11"/>
  <c r="K47" i="11"/>
  <c r="K46" i="11"/>
  <c r="K45" i="11"/>
  <c r="K43" i="11"/>
  <c r="K42" i="11"/>
  <c r="K40" i="11"/>
  <c r="K39" i="11"/>
  <c r="K38" i="11"/>
  <c r="K37" i="11"/>
  <c r="K35" i="11"/>
  <c r="K36" i="11" s="1"/>
  <c r="K33" i="11"/>
  <c r="K32" i="11"/>
  <c r="K31" i="11"/>
  <c r="K34" i="11" s="1"/>
  <c r="K29" i="11"/>
  <c r="K28" i="11"/>
  <c r="K26" i="11"/>
  <c r="K25" i="11"/>
  <c r="K24" i="11"/>
  <c r="K23" i="11"/>
  <c r="K22" i="11"/>
  <c r="K21" i="11"/>
  <c r="K20" i="11"/>
  <c r="K18" i="11"/>
  <c r="K17" i="11"/>
  <c r="K16" i="11"/>
  <c r="K15" i="11"/>
  <c r="K14" i="11"/>
  <c r="K12" i="11"/>
  <c r="K11" i="11"/>
  <c r="K10" i="11"/>
  <c r="K9" i="11"/>
  <c r="K8" i="11"/>
  <c r="B8" i="11"/>
  <c r="K7" i="11"/>
  <c r="K129" i="10"/>
  <c r="K128" i="10"/>
  <c r="K127" i="10"/>
  <c r="K126" i="10"/>
  <c r="K130" i="10" s="1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6" i="10"/>
  <c r="K85" i="10"/>
  <c r="K84" i="10"/>
  <c r="K83" i="10"/>
  <c r="K82" i="10"/>
  <c r="K87" i="10" s="1"/>
  <c r="K81" i="10"/>
  <c r="K79" i="10"/>
  <c r="K78" i="10"/>
  <c r="K77" i="10"/>
  <c r="K76" i="10"/>
  <c r="K74" i="10"/>
  <c r="K73" i="10"/>
  <c r="K75" i="10" s="1"/>
  <c r="K71" i="10"/>
  <c r="K70" i="10"/>
  <c r="K69" i="10"/>
  <c r="K68" i="10"/>
  <c r="K67" i="10"/>
  <c r="K65" i="10"/>
  <c r="K66" i="10" s="1"/>
  <c r="K63" i="10"/>
  <c r="K62" i="10"/>
  <c r="K61" i="10"/>
  <c r="K59" i="10"/>
  <c r="K60" i="10" s="1"/>
  <c r="K57" i="10"/>
  <c r="K56" i="10"/>
  <c r="K55" i="10"/>
  <c r="K54" i="10"/>
  <c r="K53" i="10"/>
  <c r="K51" i="10"/>
  <c r="B9" i="10" s="1"/>
  <c r="K50" i="10"/>
  <c r="K49" i="10"/>
  <c r="K48" i="10"/>
  <c r="K47" i="10"/>
  <c r="K46" i="10"/>
  <c r="K45" i="10"/>
  <c r="K43" i="10"/>
  <c r="K42" i="10"/>
  <c r="K44" i="10" s="1"/>
  <c r="K40" i="10"/>
  <c r="K39" i="10"/>
  <c r="K38" i="10"/>
  <c r="K37" i="10"/>
  <c r="K35" i="10"/>
  <c r="K36" i="10" s="1"/>
  <c r="K33" i="10"/>
  <c r="K32" i="10"/>
  <c r="K31" i="10"/>
  <c r="K29" i="10"/>
  <c r="K28" i="10"/>
  <c r="K26" i="10"/>
  <c r="B8" i="10" s="1"/>
  <c r="K25" i="10"/>
  <c r="K24" i="10"/>
  <c r="K23" i="10"/>
  <c r="K22" i="10"/>
  <c r="K21" i="10"/>
  <c r="K20" i="10"/>
  <c r="K18" i="10"/>
  <c r="K17" i="10"/>
  <c r="K16" i="10"/>
  <c r="K15" i="10"/>
  <c r="K14" i="10"/>
  <c r="K12" i="10"/>
  <c r="K11" i="10"/>
  <c r="K10" i="10"/>
  <c r="K9" i="10"/>
  <c r="K8" i="10"/>
  <c r="K7" i="10"/>
  <c r="K30" i="10" l="1"/>
  <c r="K41" i="11"/>
  <c r="K72" i="11"/>
  <c r="F70" i="11" s="1"/>
  <c r="K75" i="11"/>
  <c r="F77" i="11" s="1"/>
  <c r="K13" i="10"/>
  <c r="K80" i="11"/>
  <c r="K41" i="10"/>
  <c r="K72" i="10"/>
  <c r="F70" i="10" s="1"/>
  <c r="K13" i="11"/>
  <c r="K130" i="11"/>
  <c r="K52" i="11"/>
  <c r="K27" i="11"/>
  <c r="K125" i="11"/>
  <c r="F110" i="11" s="1"/>
  <c r="K106" i="11"/>
  <c r="K64" i="11"/>
  <c r="F63" i="11" s="1"/>
  <c r="K44" i="11"/>
  <c r="K30" i="11"/>
  <c r="K19" i="11"/>
  <c r="F60" i="11"/>
  <c r="F67" i="11"/>
  <c r="K19" i="10"/>
  <c r="F28" i="10" s="1"/>
  <c r="K27" i="10"/>
  <c r="K34" i="10"/>
  <c r="K52" i="10"/>
  <c r="K58" i="10"/>
  <c r="K64" i="10"/>
  <c r="F63" i="10" s="1"/>
  <c r="K80" i="10"/>
  <c r="F77" i="10" s="1"/>
  <c r="K106" i="10"/>
  <c r="K125" i="10"/>
  <c r="F110" i="10" s="1"/>
  <c r="F60" i="10"/>
  <c r="F67" i="10"/>
  <c r="F106" i="10"/>
  <c r="F114" i="10"/>
  <c r="F45" i="10"/>
  <c r="F49" i="10"/>
  <c r="F49" i="11" l="1"/>
  <c r="F32" i="11"/>
  <c r="F114" i="11"/>
  <c r="F106" i="11"/>
  <c r="F45" i="11"/>
  <c r="F28" i="11"/>
  <c r="F32" i="10"/>
  <c r="C15" i="10" s="1"/>
  <c r="B4" i="10" s="1"/>
  <c r="B6" i="10"/>
  <c r="C15" i="11" l="1"/>
  <c r="B4" i="11" s="1"/>
  <c r="B7" i="11"/>
  <c r="B6" i="11"/>
  <c r="B7" i="10"/>
</calcChain>
</file>

<file path=xl/sharedStrings.xml><?xml version="1.0" encoding="utf-8"?>
<sst xmlns="http://schemas.openxmlformats.org/spreadsheetml/2006/main" count="2524" uniqueCount="480">
  <si>
    <t>全学共通科目群</t>
    <rPh sb="0" eb="2">
      <t>ゼンガク</t>
    </rPh>
    <rPh sb="2" eb="4">
      <t>キョウツウ</t>
    </rPh>
    <rPh sb="4" eb="6">
      <t>カモク</t>
    </rPh>
    <rPh sb="6" eb="7">
      <t>グン</t>
    </rPh>
    <phoneticPr fontId="2"/>
  </si>
  <si>
    <t>数学科目</t>
    <rPh sb="0" eb="2">
      <t>スウガク</t>
    </rPh>
    <rPh sb="2" eb="4">
      <t>カモク</t>
    </rPh>
    <phoneticPr fontId="2"/>
  </si>
  <si>
    <t>物理学科目</t>
    <rPh sb="0" eb="3">
      <t>ブツリガク</t>
    </rPh>
    <rPh sb="3" eb="5">
      <t>カモク</t>
    </rPh>
    <phoneticPr fontId="2"/>
  </si>
  <si>
    <t>化学科目</t>
    <rPh sb="0" eb="2">
      <t>カガク</t>
    </rPh>
    <rPh sb="2" eb="4">
      <t>カモク</t>
    </rPh>
    <phoneticPr fontId="2"/>
  </si>
  <si>
    <t>言語科目</t>
    <rPh sb="0" eb="2">
      <t>ゲンゴ</t>
    </rPh>
    <rPh sb="2" eb="4">
      <t>カモク</t>
    </rPh>
    <phoneticPr fontId="2"/>
  </si>
  <si>
    <t>英語科目</t>
    <rPh sb="0" eb="2">
      <t>エイゴ</t>
    </rPh>
    <rPh sb="2" eb="4">
      <t>カモク</t>
    </rPh>
    <phoneticPr fontId="2"/>
  </si>
  <si>
    <t>その他外国語科目</t>
    <rPh sb="2" eb="3">
      <t>ホカ</t>
    </rPh>
    <rPh sb="3" eb="6">
      <t>ガイコクゴ</t>
    </rPh>
    <rPh sb="6" eb="8">
      <t>カモク</t>
    </rPh>
    <phoneticPr fontId="2"/>
  </si>
  <si>
    <t>情報科目</t>
    <rPh sb="0" eb="2">
      <t>ジョウホウ</t>
    </rPh>
    <rPh sb="2" eb="4">
      <t>カモク</t>
    </rPh>
    <phoneticPr fontId="2"/>
  </si>
  <si>
    <t>人文社会系教養科目</t>
    <rPh sb="0" eb="2">
      <t>ジンブン</t>
    </rPh>
    <rPh sb="2" eb="5">
      <t>シャカイケイ</t>
    </rPh>
    <rPh sb="5" eb="7">
      <t>キョウヨウ</t>
    </rPh>
    <rPh sb="7" eb="9">
      <t>カモク</t>
    </rPh>
    <phoneticPr fontId="2"/>
  </si>
  <si>
    <t>体育健康科目</t>
    <rPh sb="0" eb="2">
      <t>タイイク</t>
    </rPh>
    <rPh sb="2" eb="4">
      <t>ケンコウ</t>
    </rPh>
    <rPh sb="4" eb="6">
      <t>カモク</t>
    </rPh>
    <phoneticPr fontId="2"/>
  </si>
  <si>
    <t>必修</t>
    <rPh sb="0" eb="2">
      <t>ヒッシュウ</t>
    </rPh>
    <phoneticPr fontId="2"/>
  </si>
  <si>
    <t>選択必修</t>
    <rPh sb="0" eb="2">
      <t>センタク</t>
    </rPh>
    <rPh sb="2" eb="4">
      <t>ヒッシュウ</t>
    </rPh>
    <phoneticPr fontId="2"/>
  </si>
  <si>
    <t>線形代数第１</t>
  </si>
  <si>
    <t>線形代数第２</t>
  </si>
  <si>
    <t>微分積分第１</t>
  </si>
  <si>
    <t>確率と統計第１</t>
  </si>
  <si>
    <t>微分積分第２</t>
  </si>
  <si>
    <t>系列</t>
    <phoneticPr fontId="3"/>
  </si>
  <si>
    <t>系列
グループ</t>
    <phoneticPr fontId="3"/>
  </si>
  <si>
    <t>科目コード</t>
  </si>
  <si>
    <t>科目名</t>
  </si>
  <si>
    <t>単位数</t>
  </si>
  <si>
    <t>年次</t>
    <phoneticPr fontId="3"/>
  </si>
  <si>
    <t>開講期</t>
  </si>
  <si>
    <t>単位区分</t>
  </si>
  <si>
    <t>週コマ数</t>
  </si>
  <si>
    <t>講義区分</t>
  </si>
  <si>
    <t>学修・教育到達目標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3"/>
  </si>
  <si>
    <t>特定科目集計</t>
  </si>
  <si>
    <t>学科CD</t>
  </si>
  <si>
    <t>全学共通</t>
    <phoneticPr fontId="3"/>
  </si>
  <si>
    <t/>
  </si>
  <si>
    <t>04184700</t>
  </si>
  <si>
    <t>芝浦工業大学通論</t>
  </si>
  <si>
    <t>前期</t>
  </si>
  <si>
    <t>○</t>
  </si>
  <si>
    <t>講義</t>
  </si>
  <si>
    <t>A</t>
    <phoneticPr fontId="3"/>
  </si>
  <si>
    <t>A00</t>
  </si>
  <si>
    <t>10019001</t>
  </si>
  <si>
    <t>技術経営入門</t>
  </si>
  <si>
    <t>前期・後期</t>
  </si>
  <si>
    <t>A</t>
    <phoneticPr fontId="3"/>
  </si>
  <si>
    <t>10017001</t>
  </si>
  <si>
    <t>ダイバーシティ入門</t>
  </si>
  <si>
    <t>04185502</t>
  </si>
  <si>
    <t>Ｊａｐａｎｅｓｅ Ｌａｎｇｕａｇｅ Ⅰ</t>
  </si>
  <si>
    <t>□</t>
  </si>
  <si>
    <t>04185503</t>
  </si>
  <si>
    <t>Ｊａｐａｎｅｓｅ Ｌａｎｇｕａｇｅ Ⅱ</t>
  </si>
  <si>
    <t>04185504</t>
  </si>
  <si>
    <t>Ｊａｐａｎｅｓｅ Ｌａｎｇｕａｇｅ Ⅲ</t>
  </si>
  <si>
    <t>数理基礎</t>
    <phoneticPr fontId="3"/>
  </si>
  <si>
    <t>数学</t>
  </si>
  <si>
    <t>B0410100</t>
  </si>
  <si>
    <t>◎</t>
  </si>
  <si>
    <t>B</t>
    <phoneticPr fontId="3"/>
  </si>
  <si>
    <t>B0410200</t>
  </si>
  <si>
    <t>04250000</t>
    <phoneticPr fontId="3"/>
  </si>
  <si>
    <t>数学サポート（微分積分第１）</t>
    <rPh sb="0" eb="2">
      <t>スウガク</t>
    </rPh>
    <phoneticPr fontId="3"/>
  </si>
  <si>
    <t>前期</t>
    <rPh sb="0" eb="2">
      <t>ゼンキ</t>
    </rPh>
    <phoneticPr fontId="3"/>
  </si>
  <si>
    <t>講義</t>
    <rPh sb="0" eb="2">
      <t>コウギ</t>
    </rPh>
    <phoneticPr fontId="3"/>
  </si>
  <si>
    <t>B0410875</t>
  </si>
  <si>
    <t>B0410110</t>
  </si>
  <si>
    <t>後期</t>
  </si>
  <si>
    <t>B0410210</t>
  </si>
  <si>
    <t>04105550</t>
  </si>
  <si>
    <t>微分方程式</t>
  </si>
  <si>
    <t>04104800</t>
  </si>
  <si>
    <t>関数論</t>
  </si>
  <si>
    <t>02109100</t>
  </si>
  <si>
    <t>ラプラス変換</t>
  </si>
  <si>
    <t>04106300</t>
  </si>
  <si>
    <t>ベクトル解析</t>
  </si>
  <si>
    <t>04109650</t>
  </si>
  <si>
    <t>確率と統計第2</t>
  </si>
  <si>
    <t>02109900</t>
  </si>
  <si>
    <t>フーリエ解析</t>
  </si>
  <si>
    <t>物理学</t>
  </si>
  <si>
    <t>B0212530</t>
  </si>
  <si>
    <t>物理学実験</t>
  </si>
  <si>
    <t>実験</t>
  </si>
  <si>
    <t>B0212380</t>
  </si>
  <si>
    <t>基礎電磁気学</t>
  </si>
  <si>
    <t>B0212790</t>
  </si>
  <si>
    <t>基礎電磁気学演習</t>
  </si>
  <si>
    <t>演習</t>
  </si>
  <si>
    <t>02128700</t>
  </si>
  <si>
    <t>相対論と量子論の基礎</t>
  </si>
  <si>
    <t>02128800</t>
  </si>
  <si>
    <t>相対論と量子論の基礎演習</t>
  </si>
  <si>
    <t>化学</t>
  </si>
  <si>
    <t>B0213160</t>
  </si>
  <si>
    <t>基礎化学Ｃ</t>
  </si>
  <si>
    <t>B0427000</t>
    <phoneticPr fontId="3"/>
  </si>
  <si>
    <t>化学サポート</t>
    <rPh sb="0" eb="2">
      <t>カガク</t>
    </rPh>
    <phoneticPr fontId="3"/>
  </si>
  <si>
    <t>02132400</t>
  </si>
  <si>
    <t>基礎無機化学</t>
  </si>
  <si>
    <t>02133000</t>
  </si>
  <si>
    <t>基礎有機化学</t>
  </si>
  <si>
    <t>02134000</t>
  </si>
  <si>
    <t>基礎生物化学</t>
  </si>
  <si>
    <t>02135000</t>
  </si>
  <si>
    <t>基礎固体化学</t>
  </si>
  <si>
    <t>言語</t>
  </si>
  <si>
    <t>英語</t>
  </si>
  <si>
    <t>AB062100</t>
  </si>
  <si>
    <t>Ｒｅａｄｉｎｇ＆ＷｒｉｔｉｎｇⅠ</t>
  </si>
  <si>
    <t>AB068100</t>
  </si>
  <si>
    <t>Ｌｉｓｔｅｎｉｎｇ＆ＳｐｅａｋｉｎｇⅠ</t>
  </si>
  <si>
    <t>06107000</t>
  </si>
  <si>
    <t>Ｌｉｓｔｅｎｉｎｇ＆ＳｐｅａｋｉｎｇⅡ</t>
  </si>
  <si>
    <t>06108000</t>
  </si>
  <si>
    <t>Ｒｅａｄｉｎｇ＆ＷｒｉｔｉｎｇⅡ</t>
  </si>
  <si>
    <t>06113500</t>
  </si>
  <si>
    <t>工学英語 Ⅰ</t>
  </si>
  <si>
    <t>06114300</t>
  </si>
  <si>
    <t>工学英語 Ⅱ</t>
  </si>
  <si>
    <t>06212500</t>
  </si>
  <si>
    <t>ＴＯＥＩＣ Ⅰ</t>
  </si>
  <si>
    <t>06213000</t>
  </si>
  <si>
    <t>ＴＯＥＩＣ Ⅱ</t>
  </si>
  <si>
    <t>その他外国語</t>
  </si>
  <si>
    <t>X0000007</t>
  </si>
  <si>
    <t>工学英語研修１</t>
  </si>
  <si>
    <t>集中</t>
  </si>
  <si>
    <t>△</t>
  </si>
  <si>
    <t>X0000008</t>
  </si>
  <si>
    <t>工学英語研修２</t>
  </si>
  <si>
    <t>X0000009</t>
  </si>
  <si>
    <t>工学英語研修３</t>
  </si>
  <si>
    <t>X0000010</t>
  </si>
  <si>
    <t>工学英語研修４</t>
  </si>
  <si>
    <t>X0000011</t>
  </si>
  <si>
    <t>海外語学演習１</t>
  </si>
  <si>
    <t>X0000012</t>
  </si>
  <si>
    <t>海外語学演習２</t>
  </si>
  <si>
    <t>X0000013</t>
  </si>
  <si>
    <t>海外語学演習３</t>
  </si>
  <si>
    <t>X0000014</t>
  </si>
  <si>
    <t>海外語学演習４</t>
  </si>
  <si>
    <t>X0000002</t>
  </si>
  <si>
    <t>学外英語検定</t>
  </si>
  <si>
    <t>その他</t>
  </si>
  <si>
    <t>情報</t>
  </si>
  <si>
    <t>06185300</t>
  </si>
  <si>
    <t>情報リテラシ</t>
  </si>
  <si>
    <t>04156600</t>
  </si>
  <si>
    <t>情報処理概論</t>
  </si>
  <si>
    <t>04158200</t>
  </si>
  <si>
    <t>Ｊａｖａ入門</t>
  </si>
  <si>
    <t>B0415900</t>
  </si>
  <si>
    <t>Ｃ言語入門</t>
  </si>
  <si>
    <t>人文社会系教養</t>
    <rPh sb="2" eb="5">
      <t>シャカイケイ</t>
    </rPh>
    <rPh sb="5" eb="7">
      <t>キョウヨウ</t>
    </rPh>
    <phoneticPr fontId="3"/>
  </si>
  <si>
    <t>B0418250</t>
  </si>
  <si>
    <t>技術者の倫理</t>
  </si>
  <si>
    <t>文化人類学</t>
  </si>
  <si>
    <t>人間関係論</t>
  </si>
  <si>
    <t>教育の近現代史</t>
  </si>
  <si>
    <t>レポートライティング</t>
  </si>
  <si>
    <t>教育原論</t>
  </si>
  <si>
    <t>法学入門</t>
  </si>
  <si>
    <t>人間社会と環境問題</t>
  </si>
  <si>
    <t>福祉と技術</t>
  </si>
  <si>
    <t>現代日本の社会</t>
  </si>
  <si>
    <t>自己表現とコミュニケーション</t>
  </si>
  <si>
    <t>経済学</t>
  </si>
  <si>
    <t>生命倫理</t>
  </si>
  <si>
    <t>メンタルヘルス・マネジメント</t>
  </si>
  <si>
    <t>情報技術と現代社会</t>
  </si>
  <si>
    <t>日本国憲法</t>
  </si>
  <si>
    <t>現代の日本経済</t>
  </si>
  <si>
    <t>社会心理学</t>
  </si>
  <si>
    <t>認知心理学</t>
  </si>
  <si>
    <t>教育心理学</t>
  </si>
  <si>
    <t>プレゼンテーション入門</t>
  </si>
  <si>
    <t>世界の言語と文化</t>
  </si>
  <si>
    <t>地域と環境</t>
  </si>
  <si>
    <t>地方自治論</t>
  </si>
  <si>
    <t>生産と消費の環境論</t>
  </si>
  <si>
    <t>情報アクセシビリティ論</t>
  </si>
  <si>
    <t>映像メディア論</t>
  </si>
  <si>
    <t>知的財産法</t>
  </si>
  <si>
    <t>人文社会演習１</t>
  </si>
  <si>
    <t>人文社会演習２</t>
  </si>
  <si>
    <t>教育社会学</t>
  </si>
  <si>
    <t>グローバリゼーション論</t>
  </si>
  <si>
    <t>地域と経済</t>
  </si>
  <si>
    <t>地域社会学</t>
  </si>
  <si>
    <t>応用経済学</t>
  </si>
  <si>
    <t>体育健康</t>
  </si>
  <si>
    <t>理論</t>
  </si>
  <si>
    <t>06161100</t>
  </si>
  <si>
    <t>ヘルスリテラシー＆スポーツコミュニケーション</t>
  </si>
  <si>
    <t>00151100</t>
  </si>
  <si>
    <t>健康科学論Ａ</t>
  </si>
  <si>
    <t>00551200</t>
  </si>
  <si>
    <t>エクササイズ演習（基礎）</t>
  </si>
  <si>
    <t>00556100</t>
  </si>
  <si>
    <t>エクササイズ演習（応用）</t>
  </si>
  <si>
    <t>00556303</t>
  </si>
  <si>
    <t>ヘルスコンディショニング演習</t>
  </si>
  <si>
    <t>00151000</t>
  </si>
  <si>
    <t>身体運動のバイオメカニクス</t>
  </si>
  <si>
    <t>00152900</t>
  </si>
  <si>
    <t>スポーツ社会学</t>
  </si>
  <si>
    <t>00153700</t>
  </si>
  <si>
    <t>スポーツ健康学</t>
  </si>
  <si>
    <t>00154500</t>
  </si>
  <si>
    <t>スポーツ生理学</t>
  </si>
  <si>
    <t>00151200</t>
  </si>
  <si>
    <t>健康科学論Ｂ</t>
  </si>
  <si>
    <t>身体的コミュニケーションスキル</t>
  </si>
  <si>
    <t>06221600</t>
  </si>
  <si>
    <t>ゴルフ</t>
  </si>
  <si>
    <t>実技</t>
  </si>
  <si>
    <t>06155600</t>
  </si>
  <si>
    <t>テニス（テクニカル）</t>
  </si>
  <si>
    <t>06164800</t>
  </si>
  <si>
    <t>テニス（スポーツコミュニケーション）</t>
  </si>
  <si>
    <t>06156400</t>
  </si>
  <si>
    <t>ソフトボール（テクニカル）</t>
  </si>
  <si>
    <t>06221701</t>
  </si>
  <si>
    <t>ソフトボール（スポーツコミュニケーション）</t>
  </si>
  <si>
    <t>06157200</t>
  </si>
  <si>
    <t>バスケットボール（テクニカル）</t>
  </si>
  <si>
    <t>06221001</t>
  </si>
  <si>
    <t>バスケットボール（スポーツコミュニケーション）</t>
  </si>
  <si>
    <t>06158000</t>
  </si>
  <si>
    <t>バレーボール（テクニカル）</t>
  </si>
  <si>
    <t>06221101</t>
  </si>
  <si>
    <t>バレーボール（スポーツコミュニケーション）</t>
  </si>
  <si>
    <t>06159800</t>
  </si>
  <si>
    <t>バドミントン（テクニカル）</t>
  </si>
  <si>
    <t>06167100</t>
  </si>
  <si>
    <t>バドミントン（スポーツコミュニケーション）</t>
  </si>
  <si>
    <t>06163000</t>
  </si>
  <si>
    <t>卓球（テクニカル）</t>
  </si>
  <si>
    <t>06220901</t>
  </si>
  <si>
    <t>卓球（スポーツコミュニケーション）</t>
  </si>
  <si>
    <t>06166300</t>
  </si>
  <si>
    <t>サッカー（テクニカル）</t>
  </si>
  <si>
    <t>06220701</t>
  </si>
  <si>
    <t>サッカー（スポーツコミュニケーション）</t>
  </si>
  <si>
    <t>06175400</t>
  </si>
  <si>
    <t>フットサル（テクニカル）</t>
  </si>
  <si>
    <t>06220801</t>
  </si>
  <si>
    <t>フットサル（スポーツコミュニケーション）</t>
  </si>
  <si>
    <t>06221301</t>
  </si>
  <si>
    <t>フラッグフットボール（テクニカル）</t>
  </si>
  <si>
    <t>06221201</t>
  </si>
  <si>
    <t>フラッグフットボール（スポーツコミュニケーション）</t>
  </si>
  <si>
    <t>06220301</t>
  </si>
  <si>
    <t>軟式野球（テクニカル）</t>
  </si>
  <si>
    <t>06221601</t>
  </si>
  <si>
    <t>軟式野球（スポーツコミュニケーション）</t>
  </si>
  <si>
    <t>06172100</t>
  </si>
  <si>
    <t>ウェルネス・スポーツ（テクニカル）</t>
  </si>
  <si>
    <t>06221801</t>
  </si>
  <si>
    <t>ウェルネス・スポーツ（スポーツコミュニケーション）</t>
  </si>
  <si>
    <t>06165500</t>
  </si>
  <si>
    <t>スキー（スポーツコミュニケーション）</t>
  </si>
  <si>
    <t>06221303</t>
  </si>
  <si>
    <t>フィットネスA</t>
  </si>
  <si>
    <t>06221403</t>
  </si>
  <si>
    <t>フィットネスB</t>
  </si>
  <si>
    <t>04120200</t>
  </si>
  <si>
    <t>塗料・塗装工学概論</t>
  </si>
  <si>
    <t>04165700</t>
  </si>
  <si>
    <t>現代生物学</t>
  </si>
  <si>
    <t>04168100</t>
  </si>
  <si>
    <t>宇宙空間科学</t>
  </si>
  <si>
    <t>04185200</t>
  </si>
  <si>
    <t>産学・地域連携プロジェクト</t>
  </si>
  <si>
    <t>04119600</t>
  </si>
  <si>
    <t>惑星科学</t>
  </si>
  <si>
    <t>04188000</t>
  </si>
  <si>
    <t>工学基礎概論</t>
  </si>
  <si>
    <t>04285000</t>
  </si>
  <si>
    <t>グローバルＰＢＬ１</t>
  </si>
  <si>
    <t>D</t>
    <phoneticPr fontId="3"/>
  </si>
  <si>
    <t>04285001</t>
  </si>
  <si>
    <t>グローバルＰＢＬ２</t>
  </si>
  <si>
    <t>04285002</t>
  </si>
  <si>
    <t>グローバルＰＢＬ３</t>
  </si>
  <si>
    <t>04285003</t>
  </si>
  <si>
    <t>グローバルＰＢＬ４</t>
  </si>
  <si>
    <t>04385000</t>
  </si>
  <si>
    <t>受入型グローバルPBL１</t>
  </si>
  <si>
    <t>04385001</t>
  </si>
  <si>
    <t>受入型グローバルPBL２</t>
  </si>
  <si>
    <t>04185000</t>
  </si>
  <si>
    <t>国際インターンシップ１</t>
  </si>
  <si>
    <t>04185602</t>
  </si>
  <si>
    <t>国際インターンシップ２</t>
  </si>
  <si>
    <t>04185603</t>
  </si>
  <si>
    <t>国際インターンシップ３</t>
  </si>
  <si>
    <t>04185604</t>
  </si>
  <si>
    <t>国際インターンシップ４</t>
  </si>
  <si>
    <t>系列</t>
  </si>
  <si>
    <t>系列
グループ</t>
    <phoneticPr fontId="3"/>
  </si>
  <si>
    <t>年次</t>
    <phoneticPr fontId="3"/>
  </si>
  <si>
    <t>１年次</t>
    <rPh sb="1" eb="2">
      <t>ネン</t>
    </rPh>
    <rPh sb="2" eb="3">
      <t>ジ</t>
    </rPh>
    <phoneticPr fontId="3"/>
  </si>
  <si>
    <t>２年次</t>
    <rPh sb="1" eb="3">
      <t>ネンジ</t>
    </rPh>
    <phoneticPr fontId="3"/>
  </si>
  <si>
    <t>３年次</t>
    <rPh sb="1" eb="3">
      <t>ネンジ</t>
    </rPh>
    <phoneticPr fontId="3"/>
  </si>
  <si>
    <t>４年次</t>
    <rPh sb="1" eb="3">
      <t>ネンジ</t>
    </rPh>
    <phoneticPr fontId="3"/>
  </si>
  <si>
    <t>後期</t>
    <rPh sb="0" eb="2">
      <t>コウキ</t>
    </rPh>
    <phoneticPr fontId="3"/>
  </si>
  <si>
    <t>B0030300</t>
  </si>
  <si>
    <t>機械の力学１</t>
  </si>
  <si>
    <t>C</t>
    <phoneticPr fontId="3"/>
  </si>
  <si>
    <t>B0030310</t>
  </si>
  <si>
    <t>機械の力学１サポート</t>
  </si>
  <si>
    <t>B0760600</t>
  </si>
  <si>
    <t>機械機能工学入門</t>
  </si>
  <si>
    <t>1Q</t>
    <phoneticPr fontId="3"/>
  </si>
  <si>
    <t>B0760700</t>
  </si>
  <si>
    <t>機械機能工学基礎</t>
  </si>
  <si>
    <t>2Q</t>
    <phoneticPr fontId="3"/>
  </si>
  <si>
    <t>B0110300</t>
  </si>
  <si>
    <t>材料力学１</t>
  </si>
  <si>
    <t>B0630000</t>
  </si>
  <si>
    <t>機械要素設計１</t>
  </si>
  <si>
    <t>B0070900</t>
  </si>
  <si>
    <t>機械要素</t>
  </si>
  <si>
    <t>B0170700</t>
  </si>
  <si>
    <t>マテリアル・サイエンス</t>
  </si>
  <si>
    <t>B0030400</t>
  </si>
  <si>
    <t>機械の力学２</t>
  </si>
  <si>
    <t>B0290300</t>
  </si>
  <si>
    <t>流れの力学１</t>
  </si>
  <si>
    <t>B0340600</t>
  </si>
  <si>
    <t>熱力学１</t>
  </si>
  <si>
    <t>B0640930</t>
  </si>
  <si>
    <t>機械要素設計２</t>
  </si>
  <si>
    <t>B0691200</t>
  </si>
  <si>
    <t>機械機能工学実験１</t>
  </si>
  <si>
    <t>B0120200</t>
  </si>
  <si>
    <t>材料力学２</t>
  </si>
  <si>
    <t>B0220000</t>
  </si>
  <si>
    <t>加工学</t>
  </si>
  <si>
    <t>B0640950</t>
  </si>
  <si>
    <t>機械要素設計３</t>
  </si>
  <si>
    <t>B0691300</t>
  </si>
  <si>
    <t>機械機能工学実験２</t>
  </si>
  <si>
    <t>B0045100</t>
  </si>
  <si>
    <t>機械の力学３</t>
  </si>
  <si>
    <t>B0300000</t>
  </si>
  <si>
    <t>流れの力学２</t>
  </si>
  <si>
    <t>B0350500</t>
  </si>
  <si>
    <t>熱力学２</t>
  </si>
  <si>
    <t>B0760500</t>
  </si>
  <si>
    <t>メカトロニクス</t>
  </si>
  <si>
    <t>B0410700</t>
  </si>
  <si>
    <t>基礎伝熱学</t>
  </si>
  <si>
    <t>B0611430</t>
  </si>
  <si>
    <t>工学英語Ⅲ</t>
    <phoneticPr fontId="3"/>
  </si>
  <si>
    <t>B0902370</t>
  </si>
  <si>
    <t>弾塑性力学</t>
  </si>
  <si>
    <t>B0670600</t>
  </si>
  <si>
    <t>生産管理工学</t>
  </si>
  <si>
    <t>B0010500</t>
  </si>
  <si>
    <t>応用解析総合</t>
  </si>
  <si>
    <t>D</t>
    <phoneticPr fontId="3"/>
  </si>
  <si>
    <t>B0350600</t>
  </si>
  <si>
    <t>熱力学総合</t>
  </si>
  <si>
    <t>B0310900</t>
  </si>
  <si>
    <t>流体力学総合</t>
  </si>
  <si>
    <t>B0650830</t>
  </si>
  <si>
    <t>創成設計１</t>
  </si>
  <si>
    <t>B0681000</t>
  </si>
  <si>
    <t>Engineering Science ＆ Mechanics</t>
  </si>
  <si>
    <t>3Q</t>
    <phoneticPr fontId="3"/>
  </si>
  <si>
    <t>B0740740</t>
  </si>
  <si>
    <t>創成ゼミナール１</t>
  </si>
  <si>
    <t>B0740750</t>
  </si>
  <si>
    <t>創成ゼミナール２</t>
  </si>
  <si>
    <t>4Q</t>
    <phoneticPr fontId="3"/>
  </si>
  <si>
    <t>B0360400</t>
  </si>
  <si>
    <t>環境調和型エネルギー</t>
    <phoneticPr fontId="3"/>
  </si>
  <si>
    <t>B0430500</t>
  </si>
  <si>
    <t>エネルギー／環境概論</t>
  </si>
  <si>
    <t>B0490900</t>
  </si>
  <si>
    <t>システム工学</t>
  </si>
  <si>
    <t>B0500500</t>
  </si>
  <si>
    <t>制御工学</t>
  </si>
  <si>
    <t>B0580700</t>
  </si>
  <si>
    <t>電気工学</t>
  </si>
  <si>
    <t>B0050100</t>
  </si>
  <si>
    <t>機械力学総合</t>
  </si>
  <si>
    <t>B0650850</t>
  </si>
  <si>
    <t>創成設計２</t>
  </si>
  <si>
    <t>B0130200</t>
  </si>
  <si>
    <t>材料力学総合</t>
  </si>
  <si>
    <t>B0902000</t>
  </si>
  <si>
    <t>システム・制御総合</t>
  </si>
  <si>
    <t>B0020400</t>
  </si>
  <si>
    <t>Numerical Thermo-Fluid Engineering</t>
  </si>
  <si>
    <t>B0100400</t>
  </si>
  <si>
    <t>振動工学</t>
  </si>
  <si>
    <t>B0130100</t>
  </si>
  <si>
    <t>Strength of Materials</t>
  </si>
  <si>
    <t>B0140000</t>
  </si>
  <si>
    <t>機能材料学</t>
  </si>
  <si>
    <t>B0150900</t>
  </si>
  <si>
    <t>生産加工学</t>
  </si>
  <si>
    <t>B0420600</t>
  </si>
  <si>
    <t>冷凍・空調工学</t>
  </si>
  <si>
    <t>B0440400</t>
  </si>
  <si>
    <t>マンマシンシステム</t>
  </si>
  <si>
    <t>B0450100</t>
  </si>
  <si>
    <t>Soft Materials Engineering</t>
  </si>
  <si>
    <t>B0902310</t>
  </si>
  <si>
    <t>Combustion Engineering</t>
  </si>
  <si>
    <t>B0902320</t>
  </si>
  <si>
    <t>生体力学</t>
  </si>
  <si>
    <t>B0902330</t>
  </si>
  <si>
    <t>Robotics</t>
  </si>
  <si>
    <t>B0902360</t>
  </si>
  <si>
    <t>マイクロ・ナノシステム</t>
    <phoneticPr fontId="3"/>
  </si>
  <si>
    <t>B0720940</t>
  </si>
  <si>
    <t>卒業研究１</t>
  </si>
  <si>
    <t>(◎)</t>
    <phoneticPr fontId="3"/>
  </si>
  <si>
    <t>卒研</t>
  </si>
  <si>
    <t>B0720950</t>
  </si>
  <si>
    <t>卒業研究２</t>
  </si>
  <si>
    <t>学群共同</t>
    <rPh sb="0" eb="2">
      <t>ガクグン</t>
    </rPh>
    <rPh sb="2" eb="4">
      <t>キョウドウ</t>
    </rPh>
    <phoneticPr fontId="3"/>
  </si>
  <si>
    <t>A0340800</t>
  </si>
  <si>
    <t>エンジンシステム</t>
  </si>
  <si>
    <t>A0710200</t>
  </si>
  <si>
    <t>計算力学</t>
  </si>
  <si>
    <t>A0720100</t>
  </si>
  <si>
    <t>エネルギー変換工学</t>
  </si>
  <si>
    <t>理論科目</t>
    <rPh sb="0" eb="2">
      <t>リロン</t>
    </rPh>
    <rPh sb="2" eb="4">
      <t>カモク</t>
    </rPh>
    <phoneticPr fontId="2"/>
  </si>
  <si>
    <t>専門科目</t>
    <rPh sb="0" eb="2">
      <t>センモン</t>
    </rPh>
    <rPh sb="2" eb="4">
      <t>カモク</t>
    </rPh>
    <phoneticPr fontId="2"/>
  </si>
  <si>
    <t>基礎化学Ｃ</t>
    <phoneticPr fontId="2"/>
  </si>
  <si>
    <t>小計</t>
    <rPh sb="0" eb="2">
      <t>ショウケイ</t>
    </rPh>
    <phoneticPr fontId="2"/>
  </si>
  <si>
    <t>総計</t>
    <rPh sb="0" eb="2">
      <t>ソウケイ</t>
    </rPh>
    <phoneticPr fontId="2"/>
  </si>
  <si>
    <t>Ｃ言語入門</t>
    <phoneticPr fontId="2"/>
  </si>
  <si>
    <t>技術者の倫理</t>
    <phoneticPr fontId="2"/>
  </si>
  <si>
    <t>工学系教養科目</t>
    <rPh sb="2" eb="3">
      <t>ケイ</t>
    </rPh>
    <rPh sb="3" eb="5">
      <t>キョウヨウ</t>
    </rPh>
    <rPh sb="5" eb="7">
      <t>カモク</t>
    </rPh>
    <phoneticPr fontId="2"/>
  </si>
  <si>
    <t>卒業研究２</t>
    <phoneticPr fontId="2"/>
  </si>
  <si>
    <t>総単位数</t>
    <rPh sb="0" eb="1">
      <t>ソウ</t>
    </rPh>
    <rPh sb="1" eb="4">
      <t>タンイスウ</t>
    </rPh>
    <phoneticPr fontId="2"/>
  </si>
  <si>
    <t>単位数</t>
    <rPh sb="0" eb="3">
      <t>タンイスウ</t>
    </rPh>
    <phoneticPr fontId="2"/>
  </si>
  <si>
    <t>工学系教養科目</t>
    <phoneticPr fontId="2"/>
  </si>
  <si>
    <t>身体的コミュニ
ケーションスキル科目</t>
    <rPh sb="0" eb="3">
      <t>シンタイテキ</t>
    </rPh>
    <rPh sb="16" eb="18">
      <t>カモク</t>
    </rPh>
    <phoneticPr fontId="2"/>
  </si>
  <si>
    <t>取得済み
必修</t>
    <rPh sb="0" eb="2">
      <t>シュトク</t>
    </rPh>
    <rPh sb="2" eb="3">
      <t>ズ</t>
    </rPh>
    <rPh sb="5" eb="7">
      <t>ヒッシュウ</t>
    </rPh>
    <phoneticPr fontId="2"/>
  </si>
  <si>
    <t>取得済み
総計</t>
    <rPh sb="0" eb="2">
      <t>シュトク</t>
    </rPh>
    <rPh sb="2" eb="3">
      <t>ズ</t>
    </rPh>
    <rPh sb="5" eb="7">
      <t>ソウケイ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</si>
  <si>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</si>
  <si>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</si>
  <si>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取得済み
総単位数</t>
    <rPh sb="0" eb="2">
      <t>シュトク</t>
    </rPh>
    <rPh sb="2" eb="3">
      <t>ズ</t>
    </rPh>
    <rPh sb="5" eb="6">
      <t>ソウ</t>
    </rPh>
    <rPh sb="6" eb="9">
      <t>タンイスウ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</si>
  <si>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数理基礎科目</t>
    </r>
    <r>
      <rPr>
        <sz val="11"/>
        <color theme="1"/>
        <rFont val="游ゴシック"/>
        <family val="2"/>
        <scheme val="minor"/>
      </rPr>
      <t xml:space="preserve">
</t>
    </r>
    <rPh sb="0" eb="2">
      <t>スウリ</t>
    </rPh>
    <rPh sb="2" eb="4">
      <t>キソ</t>
    </rPh>
    <rPh sb="4" eb="6">
      <t>カモク</t>
    </rPh>
    <phoneticPr fontId="2"/>
  </si>
  <si>
    <t>取得済み必修 小計</t>
    <rPh sb="0" eb="2">
      <t>シュトク</t>
    </rPh>
    <rPh sb="2" eb="3">
      <t>ス</t>
    </rPh>
    <rPh sb="4" eb="6">
      <t>ヒッシュウ</t>
    </rPh>
    <rPh sb="7" eb="9">
      <t>ショウケイ</t>
    </rPh>
    <phoneticPr fontId="2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</si>
  <si>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2"/>
  </si>
  <si>
    <t>取得済み選択必修(※1対象科目含) 小計</t>
    <rPh sb="11" eb="13">
      <t>タイショウ</t>
    </rPh>
    <rPh sb="13" eb="15">
      <t>カモク</t>
    </rPh>
    <rPh sb="15" eb="16">
      <t>フク</t>
    </rPh>
    <rPh sb="18" eb="20">
      <t>ショウケイ</t>
    </rPh>
    <phoneticPr fontId="2"/>
  </si>
  <si>
    <t>取得済み必修 小計</t>
    <rPh sb="0" eb="2">
      <t>シュトク</t>
    </rPh>
    <rPh sb="2" eb="3">
      <t>ズ</t>
    </rPh>
    <rPh sb="4" eb="6">
      <t>ヒッシュウ</t>
    </rPh>
    <rPh sb="7" eb="9">
      <t>コバカリ</t>
    </rPh>
    <phoneticPr fontId="2"/>
  </si>
  <si>
    <t>取得済み選択必修 小計</t>
    <rPh sb="0" eb="2">
      <t>シュトク</t>
    </rPh>
    <rPh sb="2" eb="3">
      <t>ズ</t>
    </rPh>
    <rPh sb="4" eb="6">
      <t>センタク</t>
    </rPh>
    <rPh sb="6" eb="8">
      <t>ヒッシュウ</t>
    </rPh>
    <rPh sb="9" eb="11">
      <t>コバカリ</t>
    </rPh>
    <phoneticPr fontId="2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</si>
  <si>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「フーリエ解析」・
「ラプラス変換」・
「微分方程式」・
「ベクトル解析」
から4 単位以上</t>
    </r>
    <rPh sb="0" eb="2">
      <t>センタク</t>
    </rPh>
    <rPh sb="2" eb="4">
      <t>ヒッシュウ</t>
    </rPh>
    <phoneticPr fontId="2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</si>
  <si>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2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</si>
  <si>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0"/>
        <color rgb="FFFF0000"/>
        <rFont val="游ゴシック"/>
        <family val="3"/>
        <charset val="128"/>
        <scheme val="minor"/>
      </rPr>
      <t>「Listening &amp;
 SpeakingⅡ」・
「Reading &amp;
 WritingⅡ」・
「工学英語Ⅰ」・
「工学英語Ⅱ」
から4 単位以上</t>
    </r>
    <rPh sb="0" eb="2">
      <t>センタク</t>
    </rPh>
    <rPh sb="2" eb="4">
      <t>ヒッシュウ</t>
    </rPh>
    <phoneticPr fontId="2"/>
  </si>
  <si>
    <t>取得済み選択必修(※2対象科目含) 小計</t>
    <rPh sb="0" eb="2">
      <t>シュトク</t>
    </rPh>
    <rPh sb="2" eb="3">
      <t>ズ</t>
    </rPh>
    <rPh sb="4" eb="6">
      <t>センタク</t>
    </rPh>
    <rPh sb="6" eb="8">
      <t>ヒッシュウ</t>
    </rPh>
    <rPh sb="18" eb="20">
      <t>コバカリ</t>
    </rPh>
    <phoneticPr fontId="2"/>
  </si>
  <si>
    <t>単位数</t>
    <phoneticPr fontId="3"/>
  </si>
  <si>
    <t>システム・制御総合</t>
    <phoneticPr fontId="2"/>
  </si>
  <si>
    <r>
      <t>　　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scheme val="minor"/>
      </rPr>
      <t xml:space="preserve">選択必修
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「応用解析総合」,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「熱力学総合」,
「流体力学総合」,
「機械力学総合」,「材料力学総合」,
「ｼｽﾃﾑ･制御総合」
は積極的に履修すること．
「創成設計1」と「創成設計2」は先に「創成設計1」を履修しなくてはならない．</t>
    </r>
    <rPh sb="3" eb="5">
      <t>センタク</t>
    </rPh>
    <rPh sb="5" eb="7">
      <t>ヒッシュウ</t>
    </rPh>
    <rPh sb="77" eb="80">
      <t>セッキョクテキ</t>
    </rPh>
    <rPh sb="81" eb="83">
      <t>リシュウ</t>
    </rPh>
    <rPh sb="106" eb="107">
      <t>サキ</t>
    </rPh>
    <rPh sb="116" eb="118">
      <t>リシュウ</t>
    </rPh>
    <phoneticPr fontId="2"/>
  </si>
  <si>
    <t>取得済み
選択必修</t>
    <rPh sb="0" eb="2">
      <t>シュトク</t>
    </rPh>
    <rPh sb="2" eb="3">
      <t>ズ</t>
    </rPh>
    <rPh sb="5" eb="7">
      <t>センタク</t>
    </rPh>
    <rPh sb="7" eb="9">
      <t>ヒッシュウ</t>
    </rPh>
    <phoneticPr fontId="2"/>
  </si>
  <si>
    <t>※1 条件</t>
    <rPh sb="3" eb="5">
      <t>ジョウケン</t>
    </rPh>
    <phoneticPr fontId="2"/>
  </si>
  <si>
    <t>※2 条件</t>
    <rPh sb="3" eb="5">
      <t>ジョウケン</t>
    </rPh>
    <phoneticPr fontId="2"/>
  </si>
  <si>
    <t>機能　太郎</t>
    <rPh sb="0" eb="2">
      <t>キノウ</t>
    </rPh>
    <rPh sb="3" eb="5">
      <t>タロウ</t>
    </rPh>
    <phoneticPr fontId="2"/>
  </si>
  <si>
    <t>必修条件</t>
    <rPh sb="0" eb="2">
      <t>ヒッシュウ</t>
    </rPh>
    <rPh sb="2" eb="4">
      <t>ジョウケン</t>
    </rPh>
    <phoneticPr fontId="2"/>
  </si>
  <si>
    <t>【注意】青色セルのみ入力可能．科目名はプルダウンメニューから選択する．</t>
    <rPh sb="1" eb="3">
      <t>チュウイ</t>
    </rPh>
    <rPh sb="15" eb="17">
      <t>カモク</t>
    </rPh>
    <rPh sb="17" eb="18">
      <t>メイ</t>
    </rPh>
    <rPh sb="30" eb="32">
      <t>センタク</t>
    </rPh>
    <phoneticPr fontId="2"/>
  </si>
  <si>
    <t>環境調和型エネルギー</t>
  </si>
  <si>
    <t>マイクロ・ナノシステム</t>
  </si>
  <si>
    <t>AB21XXX</t>
    <phoneticPr fontId="2"/>
  </si>
  <si>
    <t>学習・教育到達目標の各項目に対する達成度の総合評価　（2022年度入学生用）</t>
    <rPh sb="5" eb="7">
      <t>トウタツ</t>
    </rPh>
    <phoneticPr fontId="11"/>
  </si>
  <si>
    <t>前期・後期 ※</t>
  </si>
  <si>
    <t>A</t>
  </si>
  <si>
    <t>Accesslblllty of Informatlon and Communlcatlon</t>
  </si>
  <si>
    <t>Semlnar on Soclal Aspects of Technology 1</t>
  </si>
  <si>
    <t>〇</t>
  </si>
  <si>
    <t>Semlnar on Soclal Aspects of Technology 2</t>
  </si>
  <si>
    <t>哲学・倫理学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</si>
</sst>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9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4">
    <xf numFmtId="0" fontId="0" fillId="0" borderId="0" xfId="0"/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wrapText="1"/>
    </xf>
    <xf numFmtId="0" fontId="4" fillId="2" borderId="5" xfId="1" applyFill="1" applyBorder="1" applyAlignment="1">
      <alignment horizontal="center" vertical="center" wrapText="1"/>
    </xf>
    <xf numFmtId="0" fontId="4" fillId="2" borderId="6" xfId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4" fillId="0" borderId="5" xfId="1" applyBorder="1" applyAlignment="1">
      <alignment horizontal="center" vertical="center" wrapText="1"/>
    </xf>
    <xf numFmtId="0" fontId="4" fillId="0" borderId="6" xfId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vertical="center" textRotation="255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5" borderId="0" xfId="0" applyFill="1"/>
    <xf numFmtId="0" fontId="9" fillId="0" borderId="0" xfId="2">
      <alignment vertical="center"/>
    </xf>
    <xf numFmtId="0" fontId="10" fillId="0" borderId="0" xfId="2" applyFont="1">
      <alignment vertical="center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0" xfId="0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43" xfId="0" applyBorder="1"/>
    <xf numFmtId="0" fontId="0" fillId="0" borderId="44" xfId="0" applyBorder="1" applyAlignment="1">
      <alignment horizontal="right" vertical="center"/>
    </xf>
    <xf numFmtId="0" fontId="5" fillId="7" borderId="4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7" borderId="20" xfId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left" vertical="center" wrapText="1"/>
    </xf>
    <xf numFmtId="0" fontId="5" fillId="7" borderId="21" xfId="1" applyFont="1" applyFill="1" applyBorder="1" applyAlignment="1">
      <alignment horizontal="center" vertical="center" wrapText="1"/>
    </xf>
    <xf numFmtId="0" fontId="5" fillId="7" borderId="23" xfId="1" applyFont="1" applyFill="1" applyBorder="1" applyAlignment="1">
      <alignment horizontal="center" vertical="center" wrapText="1"/>
    </xf>
    <xf numFmtId="0" fontId="5" fillId="7" borderId="25" xfId="1" applyFont="1" applyFill="1" applyBorder="1" applyAlignment="1">
      <alignment horizontal="center" vertical="center" wrapText="1"/>
    </xf>
    <xf numFmtId="0" fontId="5" fillId="7" borderId="26" xfId="1" applyFont="1" applyFill="1" applyBorder="1" applyAlignment="1">
      <alignment horizontal="left" vertical="center" wrapText="1"/>
    </xf>
    <xf numFmtId="0" fontId="5" fillId="7" borderId="26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8" borderId="20" xfId="1" applyFont="1" applyFill="1" applyBorder="1" applyAlignment="1">
      <alignment horizontal="center" vertical="center" wrapText="1"/>
    </xf>
    <xf numFmtId="0" fontId="5" fillId="8" borderId="21" xfId="1" applyFont="1" applyFill="1" applyBorder="1" applyAlignment="1">
      <alignment horizontal="left" vertical="center" wrapText="1"/>
    </xf>
    <xf numFmtId="0" fontId="5" fillId="8" borderId="21" xfId="1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left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7" borderId="48" xfId="1" applyFont="1" applyFill="1" applyBorder="1" applyAlignment="1">
      <alignment horizontal="center" vertical="center" wrapText="1"/>
    </xf>
    <xf numFmtId="0" fontId="5" fillId="7" borderId="49" xfId="1" applyFont="1" applyFill="1" applyBorder="1" applyAlignment="1">
      <alignment horizontal="left" vertical="center" wrapText="1"/>
    </xf>
    <xf numFmtId="0" fontId="5" fillId="7" borderId="49" xfId="1" applyFont="1" applyFill="1" applyBorder="1" applyAlignment="1">
      <alignment horizontal="center" vertical="center" wrapText="1"/>
    </xf>
    <xf numFmtId="0" fontId="5" fillId="7" borderId="5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8" fontId="0" fillId="0" borderId="41" xfId="3" applyFont="1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38" fontId="0" fillId="0" borderId="48" xfId="3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vertical="center"/>
      <protection locked="0"/>
    </xf>
    <xf numFmtId="0" fontId="6" fillId="7" borderId="4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left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8" borderId="3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0" fillId="0" borderId="43" xfId="0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5" borderId="14" xfId="0" applyFill="1" applyBorder="1"/>
    <xf numFmtId="0" fontId="0" fillId="5" borderId="10" xfId="0" applyFill="1" applyBorder="1" applyAlignment="1">
      <alignment horizontal="right" vertical="center"/>
    </xf>
    <xf numFmtId="0" fontId="0" fillId="5" borderId="10" xfId="0" applyFill="1" applyBorder="1"/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23" fillId="0" borderId="4" xfId="1" applyFont="1" applyBorder="1" applyAlignment="1">
      <alignment horizontal="left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1" xfId="0" applyBorder="1" applyAlignment="1">
      <alignment horizont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2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4" fillId="6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39" xfId="3" applyFont="1" applyBorder="1" applyAlignment="1">
      <alignment horizontal="center" vertical="center"/>
    </xf>
    <xf numFmtId="38" fontId="0" fillId="0" borderId="29" xfId="3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5" fillId="2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255" wrapText="1"/>
    </xf>
    <xf numFmtId="0" fontId="5" fillId="3" borderId="4" xfId="1" applyFont="1" applyFill="1" applyBorder="1" applyAlignment="1">
      <alignment horizontal="left" vertical="center" wrapText="1"/>
    </xf>
  </cellXfs>
  <cellStyles count="5">
    <cellStyle name="桁区切り" xfId="3" builtinId="6"/>
    <cellStyle name="標準" xfId="0" builtinId="0"/>
    <cellStyle name="標準 2" xfId="2" xr:uid="{00000000-0005-0000-0000-000002000000}"/>
    <cellStyle name="標準 3" xfId="4" xr:uid="{0B4CADE9-3FE3-4B1E-9660-8763D56128DC}"/>
    <cellStyle name="標準_Sheet1" xfId="1" xr:uid="{00000000-0005-0000-0000-000003000000}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8F67F5A-BF58-4494-AAE7-310CBBE98C0A}"/>
  </tableStyles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"/>
  <sheetViews>
    <sheetView zoomScale="80" zoomScaleNormal="80" workbookViewId="0">
      <selection activeCell="B1" sqref="B1:K1"/>
    </sheetView>
  </sheetViews>
  <sheetFormatPr defaultRowHeight="18.75" x14ac:dyDescent="0.4"/>
  <cols>
    <col min="3" max="3" width="9.375" bestFit="1" customWidth="1"/>
    <col min="4" max="4" width="17.875" customWidth="1"/>
    <col min="5" max="5" width="9.125" customWidth="1"/>
    <col min="6" max="6" width="5" customWidth="1"/>
    <col min="7" max="7" width="14.875" customWidth="1"/>
    <col min="8" max="8" width="17.75" customWidth="1"/>
    <col min="9" max="9" width="6.625" customWidth="1"/>
    <col min="10" max="10" width="38.25" customWidth="1"/>
    <col min="11" max="11" width="9" customWidth="1"/>
  </cols>
  <sheetData>
    <row r="1" spans="1:37" s="24" customFormat="1" ht="41.25" customHeight="1" thickBot="1" x14ac:dyDescent="0.45">
      <c r="B1" s="194" t="s">
        <v>472</v>
      </c>
      <c r="C1" s="194"/>
      <c r="D1" s="194"/>
      <c r="E1" s="194"/>
      <c r="F1" s="194"/>
      <c r="G1" s="194"/>
      <c r="H1" s="194"/>
      <c r="I1" s="194"/>
      <c r="J1" s="194"/>
      <c r="K1" s="19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5" customHeight="1" thickBot="1" x14ac:dyDescent="0.45">
      <c r="E2" s="195" t="s">
        <v>447</v>
      </c>
      <c r="F2" s="196"/>
      <c r="G2" s="201" t="s">
        <v>471</v>
      </c>
      <c r="H2" s="195" t="s">
        <v>448</v>
      </c>
      <c r="I2" s="204" t="s">
        <v>466</v>
      </c>
      <c r="J2" s="201"/>
      <c r="K2" s="71"/>
    </row>
    <row r="3" spans="1:37" ht="15" customHeight="1" thickBot="1" x14ac:dyDescent="0.45">
      <c r="A3" s="79" t="s">
        <v>441</v>
      </c>
      <c r="B3" s="35">
        <v>124</v>
      </c>
      <c r="E3" s="197"/>
      <c r="F3" s="198"/>
      <c r="G3" s="202"/>
      <c r="H3" s="197"/>
      <c r="I3" s="205"/>
      <c r="J3" s="202"/>
      <c r="K3" s="21"/>
    </row>
    <row r="4" spans="1:37" ht="15" customHeight="1" thickBot="1" x14ac:dyDescent="0.45">
      <c r="A4" s="171" t="s">
        <v>449</v>
      </c>
      <c r="B4" s="192">
        <f>C15+F114+K13</f>
        <v>146</v>
      </c>
      <c r="E4" s="199"/>
      <c r="F4" s="200"/>
      <c r="G4" s="203"/>
      <c r="H4" s="199"/>
      <c r="I4" s="206"/>
      <c r="J4" s="203"/>
      <c r="K4" s="21"/>
    </row>
    <row r="5" spans="1:37" ht="15" customHeight="1" thickBot="1" x14ac:dyDescent="0.45">
      <c r="A5" s="180"/>
      <c r="B5" s="193"/>
      <c r="E5" s="70"/>
      <c r="F5" s="70"/>
      <c r="G5" s="70"/>
      <c r="H5" s="70"/>
      <c r="I5" s="70"/>
      <c r="J5" s="70"/>
      <c r="K5" s="21"/>
    </row>
    <row r="6" spans="1:37" ht="15" customHeight="1" thickBot="1" x14ac:dyDescent="0.45">
      <c r="A6" s="79" t="s">
        <v>467</v>
      </c>
      <c r="B6" s="35">
        <f>F28+F45+F60+F67+F106</f>
        <v>71</v>
      </c>
      <c r="H6" s="186" t="s">
        <v>468</v>
      </c>
      <c r="I6" s="186"/>
      <c r="J6" s="186"/>
      <c r="K6" s="186"/>
    </row>
    <row r="7" spans="1:37" ht="15" customHeight="1" thickBot="1" x14ac:dyDescent="0.45">
      <c r="A7" s="79" t="s">
        <v>442</v>
      </c>
      <c r="B7" s="35" t="b">
        <f>IF(AND(F32&gt;=27,F49&gt;=10,F63&gt;=4,F70&gt;=6,F77&gt;=2,F110&gt;=26,F114&gt;=67),TRUE,FALSE)</f>
        <v>1</v>
      </c>
      <c r="D7" s="118" t="s">
        <v>0</v>
      </c>
      <c r="E7" s="26"/>
      <c r="F7" s="26"/>
      <c r="G7" s="120"/>
      <c r="H7" s="123"/>
      <c r="I7" s="125"/>
      <c r="J7" s="72" t="s">
        <v>33</v>
      </c>
      <c r="K7" s="95">
        <f>IFERROR(VLOOKUP($J7,system!$C$2:$D$7,2,FALSE),0)</f>
        <v>2</v>
      </c>
    </row>
    <row r="8" spans="1:37" ht="15" customHeight="1" thickBot="1" x14ac:dyDescent="0.45">
      <c r="A8" s="79" t="s">
        <v>464</v>
      </c>
      <c r="B8" s="108">
        <f>K26</f>
        <v>6</v>
      </c>
      <c r="D8" s="129"/>
      <c r="G8" s="121"/>
      <c r="H8" s="124"/>
      <c r="I8" s="126"/>
      <c r="J8" s="73"/>
      <c r="K8" s="96">
        <f>IF(COUNTIF($J$7:J8,J8)&gt;1,"重複",IFERROR(VLOOKUP($J8,system!$C$2:$D$7,2,FALSE),0))</f>
        <v>0</v>
      </c>
    </row>
    <row r="9" spans="1:37" ht="15" customHeight="1" thickBot="1" x14ac:dyDescent="0.45">
      <c r="A9" s="79" t="s">
        <v>465</v>
      </c>
      <c r="B9" s="35">
        <f>K51</f>
        <v>8</v>
      </c>
      <c r="D9" s="129"/>
      <c r="G9" s="121"/>
      <c r="H9" s="124"/>
      <c r="I9" s="126"/>
      <c r="J9" s="73"/>
      <c r="K9" s="96">
        <f>IF(COUNTIF($J$7:J9,J9)&gt;1,"重複",IFERROR(VLOOKUP($J9,system!$C$2:$D$7,2,FALSE),0))</f>
        <v>0</v>
      </c>
    </row>
    <row r="10" spans="1:37" ht="15" customHeight="1" x14ac:dyDescent="0.4">
      <c r="D10" s="129"/>
      <c r="G10" s="121"/>
      <c r="H10" s="124"/>
      <c r="I10" s="126"/>
      <c r="J10" s="73"/>
      <c r="K10" s="96">
        <f>IF(COUNTIF($J$7:J10,J10)&gt;1,"重複",IFERROR(VLOOKUP($J10,system!$C$2:$D$7,2,FALSE),0))</f>
        <v>0</v>
      </c>
    </row>
    <row r="11" spans="1:37" ht="15" customHeight="1" x14ac:dyDescent="0.4">
      <c r="D11" s="129"/>
      <c r="G11" s="121"/>
      <c r="H11" s="124"/>
      <c r="I11" s="126"/>
      <c r="J11" s="73"/>
      <c r="K11" s="96">
        <f>IF(COUNTIF($J$7:J11,J11)&gt;1,"重複",IFERROR(VLOOKUP($J11,system!$C$2:$D$7,2,FALSE),0))</f>
        <v>0</v>
      </c>
    </row>
    <row r="12" spans="1:37" ht="15" customHeight="1" thickBot="1" x14ac:dyDescent="0.45">
      <c r="D12" s="129"/>
      <c r="G12" s="121"/>
      <c r="H12" s="124"/>
      <c r="I12" s="126"/>
      <c r="J12" s="74"/>
      <c r="K12" s="97">
        <f>IF(COUNTIF($J$7:J12,J12)&gt;1,"重複",IFERROR(VLOOKUP($J12,system!$C$2:$D$7,2,FALSE),0))</f>
        <v>0</v>
      </c>
    </row>
    <row r="13" spans="1:37" ht="15" customHeight="1" thickTop="1" thickBot="1" x14ac:dyDescent="0.45">
      <c r="B13" s="22"/>
      <c r="C13" s="22"/>
      <c r="D13" s="130"/>
      <c r="E13" s="22"/>
      <c r="F13" s="22"/>
      <c r="G13" s="122"/>
      <c r="H13" s="151"/>
      <c r="I13" s="127"/>
      <c r="J13" s="36" t="s">
        <v>435</v>
      </c>
      <c r="K13" s="98">
        <f>SUM(K7:K12)</f>
        <v>2</v>
      </c>
    </row>
    <row r="14" spans="1:37" ht="15" customHeight="1" x14ac:dyDescent="0.4">
      <c r="B14" s="113" t="s">
        <v>436</v>
      </c>
      <c r="C14" s="114">
        <v>52</v>
      </c>
      <c r="D14" s="169" t="s">
        <v>450</v>
      </c>
      <c r="G14" s="188" t="s">
        <v>1</v>
      </c>
      <c r="H14" s="131" t="s">
        <v>10</v>
      </c>
      <c r="I14" s="134">
        <v>14</v>
      </c>
      <c r="J14" s="72" t="s">
        <v>14</v>
      </c>
      <c r="K14" s="95">
        <f>IFERROR(VLOOKUP($J14,system!$C$8:$D$12,2,FALSE),0)</f>
        <v>4</v>
      </c>
    </row>
    <row r="15" spans="1:37" ht="15" customHeight="1" x14ac:dyDescent="0.4">
      <c r="B15" s="177" t="s">
        <v>446</v>
      </c>
      <c r="C15" s="144">
        <f>F32+F49+K58+F63+F70+F77+K87</f>
        <v>59</v>
      </c>
      <c r="D15" s="169"/>
      <c r="G15" s="189"/>
      <c r="H15" s="132"/>
      <c r="I15" s="135"/>
      <c r="J15" s="81" t="s">
        <v>12</v>
      </c>
      <c r="K15" s="99">
        <f>IF(COUNTIF($J$14:J15,J15)&gt;1,"重複",IFERROR(VLOOKUP($J15,system!$C$8:$D$12,2,FALSE),0))</f>
        <v>2</v>
      </c>
    </row>
    <row r="16" spans="1:37" ht="15" customHeight="1" x14ac:dyDescent="0.4">
      <c r="B16" s="178"/>
      <c r="C16" s="144"/>
      <c r="D16" s="169"/>
      <c r="F16" s="21"/>
      <c r="G16" s="189"/>
      <c r="H16" s="132"/>
      <c r="I16" s="135"/>
      <c r="J16" s="81" t="s">
        <v>16</v>
      </c>
      <c r="K16" s="99">
        <f>IF(COUNTIF($J$14:J16,J16)&gt;1,"重複",IFERROR(VLOOKUP($J16,system!$C$8:$D$12,2,FALSE),0))</f>
        <v>4</v>
      </c>
    </row>
    <row r="17" spans="2:11" ht="15" customHeight="1" x14ac:dyDescent="0.4">
      <c r="B17" s="31"/>
      <c r="C17" s="28"/>
      <c r="D17" s="169"/>
      <c r="F17" s="21"/>
      <c r="G17" s="189"/>
      <c r="H17" s="132"/>
      <c r="I17" s="135"/>
      <c r="J17" s="81" t="s">
        <v>13</v>
      </c>
      <c r="K17" s="99">
        <f>IF(COUNTIF($J$14:J17,J17)&gt;1,"重複",IFERROR(VLOOKUP($J17,system!$C$8:$D$12,2,FALSE),0))</f>
        <v>2</v>
      </c>
    </row>
    <row r="18" spans="2:11" ht="15" customHeight="1" thickBot="1" x14ac:dyDescent="0.45">
      <c r="B18" s="31"/>
      <c r="C18" s="28"/>
      <c r="D18" s="169"/>
      <c r="G18" s="189"/>
      <c r="H18" s="132"/>
      <c r="I18" s="135"/>
      <c r="J18" s="74" t="s">
        <v>15</v>
      </c>
      <c r="K18" s="97">
        <f>IF(COUNTIF($J$14:J18,J18)&gt;1,"重複",IFERROR(VLOOKUP($J18,system!$C$8:$D$12,2,FALSE),0))</f>
        <v>2</v>
      </c>
    </row>
    <row r="19" spans="2:11" ht="15" customHeight="1" thickTop="1" thickBot="1" x14ac:dyDescent="0.45">
      <c r="B19" s="31"/>
      <c r="C19" s="28"/>
      <c r="D19" s="169"/>
      <c r="G19" s="189"/>
      <c r="H19" s="133"/>
      <c r="I19" s="136"/>
      <c r="J19" s="36" t="s">
        <v>451</v>
      </c>
      <c r="K19" s="98">
        <f>SUM(K14:K18)</f>
        <v>14</v>
      </c>
    </row>
    <row r="20" spans="2:11" ht="15" customHeight="1" x14ac:dyDescent="0.4">
      <c r="B20" s="31"/>
      <c r="C20" s="28"/>
      <c r="D20" s="169"/>
      <c r="G20" s="189"/>
      <c r="H20" s="171" t="s">
        <v>456</v>
      </c>
      <c r="I20" s="181"/>
      <c r="J20" s="73" t="s">
        <v>67</v>
      </c>
      <c r="K20" s="96">
        <f>IFERROR(VLOOKUP(J20,system!$C$13:$D$18,2,FALSE),0)</f>
        <v>2</v>
      </c>
    </row>
    <row r="21" spans="2:11" ht="15" customHeight="1" x14ac:dyDescent="0.4">
      <c r="B21" s="31"/>
      <c r="C21" s="28"/>
      <c r="D21" s="169"/>
      <c r="G21" s="189"/>
      <c r="H21" s="179"/>
      <c r="I21" s="182"/>
      <c r="J21" s="81" t="s">
        <v>71</v>
      </c>
      <c r="K21" s="99">
        <f>IF(COUNTIF($J$20:J21,J21)&gt;1,"重複",IFERROR(VLOOKUP(J21,system!$C$13:$D$18,2,FALSE),0))</f>
        <v>2</v>
      </c>
    </row>
    <row r="22" spans="2:11" ht="15" customHeight="1" x14ac:dyDescent="0.4">
      <c r="B22" s="31"/>
      <c r="C22" s="28"/>
      <c r="D22" s="169"/>
      <c r="G22" s="189"/>
      <c r="H22" s="179"/>
      <c r="I22" s="182"/>
      <c r="J22" s="81" t="s">
        <v>77</v>
      </c>
      <c r="K22" s="99">
        <f>IF(COUNTIF($J$20:J22,J22)&gt;1,"重複",IFERROR(VLOOKUP(J22,system!$C$13:$D$18,2,FALSE),0))</f>
        <v>2</v>
      </c>
    </row>
    <row r="23" spans="2:11" ht="15" customHeight="1" x14ac:dyDescent="0.4">
      <c r="B23" s="31"/>
      <c r="C23" s="28"/>
      <c r="D23" s="169"/>
      <c r="G23" s="189"/>
      <c r="H23" s="179"/>
      <c r="I23" s="182"/>
      <c r="J23" s="81"/>
      <c r="K23" s="99">
        <f>IF(COUNTIF($J$20:J23,J23)&gt;1,"重複",IFERROR(VLOOKUP(J23,system!$C$13:$D$18,2,FALSE),0))</f>
        <v>0</v>
      </c>
    </row>
    <row r="24" spans="2:11" ht="15" customHeight="1" x14ac:dyDescent="0.4">
      <c r="B24" s="31"/>
      <c r="C24" s="28"/>
      <c r="D24" s="169"/>
      <c r="G24" s="189"/>
      <c r="H24" s="179"/>
      <c r="I24" s="182"/>
      <c r="J24" s="81"/>
      <c r="K24" s="99">
        <f>IF(COUNTIF($J$20:J24,J24)&gt;1,"重複",IFERROR(VLOOKUP(J24,system!$C$13:$D$18,2,FALSE),0))</f>
        <v>0</v>
      </c>
    </row>
    <row r="25" spans="2:11" ht="15" customHeight="1" thickBot="1" x14ac:dyDescent="0.45">
      <c r="B25" s="31"/>
      <c r="C25" s="28"/>
      <c r="D25" s="169"/>
      <c r="G25" s="189"/>
      <c r="H25" s="179"/>
      <c r="I25" s="182"/>
      <c r="J25" s="74"/>
      <c r="K25" s="97">
        <f>IF(COUNTIF($J$20:J25,J25)&gt;1,"重複",IFERROR(VLOOKUP(J25,system!$C$13:$D$18,2,FALSE),0))</f>
        <v>0</v>
      </c>
    </row>
    <row r="26" spans="2:11" ht="15" customHeight="1" thickBot="1" x14ac:dyDescent="0.45">
      <c r="B26" s="31"/>
      <c r="C26" s="28"/>
      <c r="D26" s="169"/>
      <c r="G26" s="190"/>
      <c r="H26" s="179"/>
      <c r="I26" s="78">
        <v>4</v>
      </c>
      <c r="J26" s="77" t="s">
        <v>452</v>
      </c>
      <c r="K26" s="100">
        <f>(COUNTIF(J20:J25,"=フーリエ解析")+COUNTIF(J20:J25,"=ラプラス変換")+COUNTIF(J20:J25,"=微分方程式")+COUNTIF(J20:J25,"=ベクトル解析"))*2</f>
        <v>6</v>
      </c>
    </row>
    <row r="27" spans="2:11" ht="15" customHeight="1" thickBot="1" x14ac:dyDescent="0.45">
      <c r="B27" s="31"/>
      <c r="C27" s="28"/>
      <c r="D27" s="169"/>
      <c r="E27" s="109" t="s">
        <v>10</v>
      </c>
      <c r="F27" s="110">
        <v>21</v>
      </c>
      <c r="G27" s="191"/>
      <c r="H27" s="180"/>
      <c r="I27" s="75"/>
      <c r="J27" s="76" t="s">
        <v>453</v>
      </c>
      <c r="K27" s="101">
        <f>SUM(K20:K25)</f>
        <v>6</v>
      </c>
    </row>
    <row r="28" spans="2:11" ht="15" customHeight="1" x14ac:dyDescent="0.4">
      <c r="B28" s="31"/>
      <c r="C28" s="28"/>
      <c r="D28" s="169"/>
      <c r="E28" s="137" t="s">
        <v>445</v>
      </c>
      <c r="F28" s="144">
        <f>K19+K30+K36</f>
        <v>21</v>
      </c>
      <c r="G28" s="183" t="s">
        <v>2</v>
      </c>
      <c r="H28" s="131" t="s">
        <v>10</v>
      </c>
      <c r="I28" s="134">
        <v>5</v>
      </c>
      <c r="J28" s="72" t="s">
        <v>80</v>
      </c>
      <c r="K28" s="95">
        <f>IFERROR(VLOOKUP(J28,system!$C$20:$D$21,2,FALSE),0)</f>
        <v>3</v>
      </c>
    </row>
    <row r="29" spans="2:11" ht="15" customHeight="1" thickBot="1" x14ac:dyDescent="0.45">
      <c r="B29" s="31"/>
      <c r="C29" s="28"/>
      <c r="D29" s="169"/>
      <c r="E29" s="137"/>
      <c r="F29" s="144"/>
      <c r="G29" s="184"/>
      <c r="H29" s="132"/>
      <c r="I29" s="135"/>
      <c r="J29" s="74" t="s">
        <v>83</v>
      </c>
      <c r="K29" s="97">
        <f>IF(COUNTIF($J$28:J29,J29)&gt;1,"重複",IFERROR(VLOOKUP(J29,system!$C$20:$D$21,2,FALSE),0))</f>
        <v>2</v>
      </c>
    </row>
    <row r="30" spans="2:11" ht="15" customHeight="1" thickTop="1" thickBot="1" x14ac:dyDescent="0.45">
      <c r="B30" s="31"/>
      <c r="C30" s="28"/>
      <c r="D30" s="169"/>
      <c r="G30" s="184"/>
      <c r="H30" s="133"/>
      <c r="I30" s="136"/>
      <c r="J30" s="36" t="s">
        <v>454</v>
      </c>
      <c r="K30" s="98">
        <f>SUM(K28:K29)</f>
        <v>5</v>
      </c>
    </row>
    <row r="31" spans="2:11" ht="15" customHeight="1" x14ac:dyDescent="0.4">
      <c r="B31" s="31"/>
      <c r="C31" s="28"/>
      <c r="D31" s="169"/>
      <c r="E31" s="30" t="s">
        <v>436</v>
      </c>
      <c r="F31" s="28">
        <v>27</v>
      </c>
      <c r="G31" s="184"/>
      <c r="H31" s="141" t="s">
        <v>11</v>
      </c>
      <c r="I31" s="145"/>
      <c r="J31" s="73" t="s">
        <v>85</v>
      </c>
      <c r="K31" s="96">
        <f>IFERROR(VLOOKUP(J31,system!$C$22:$D$24,2,FALSE),0)</f>
        <v>2</v>
      </c>
    </row>
    <row r="32" spans="2:11" ht="15" customHeight="1" x14ac:dyDescent="0.4">
      <c r="B32" s="31"/>
      <c r="C32" s="28"/>
      <c r="D32" s="169"/>
      <c r="E32" s="137" t="s">
        <v>446</v>
      </c>
      <c r="F32" s="144">
        <f>K19+K27+K30+K34+K36+K41</f>
        <v>31</v>
      </c>
      <c r="G32" s="184"/>
      <c r="H32" s="142"/>
      <c r="I32" s="146"/>
      <c r="J32" s="81" t="s">
        <v>88</v>
      </c>
      <c r="K32" s="99">
        <f>IF(COUNTIF($J$31:J32,J32)&gt;1,"重複",IFERROR(VLOOKUP(J32,system!$C$22:$D$24,2,FALSE),0))</f>
        <v>2</v>
      </c>
    </row>
    <row r="33" spans="2:11" ht="15" customHeight="1" thickBot="1" x14ac:dyDescent="0.45">
      <c r="B33" s="31"/>
      <c r="C33" s="28"/>
      <c r="D33" s="169"/>
      <c r="E33" s="137"/>
      <c r="F33" s="144"/>
      <c r="G33" s="184"/>
      <c r="H33" s="142"/>
      <c r="I33" s="146"/>
      <c r="J33" s="74"/>
      <c r="K33" s="97">
        <f>IF(COUNTIF($J$31:J33,J33)&gt;1,"重複",IFERROR(VLOOKUP(J33,system!$C$22:$D$24,2,FALSE),0))</f>
        <v>0</v>
      </c>
    </row>
    <row r="34" spans="2:11" ht="15" customHeight="1" thickTop="1" thickBot="1" x14ac:dyDescent="0.45">
      <c r="B34" s="31"/>
      <c r="C34" s="28"/>
      <c r="D34" s="169"/>
      <c r="F34" s="28"/>
      <c r="G34" s="185"/>
      <c r="H34" s="143"/>
      <c r="I34" s="147"/>
      <c r="J34" s="36" t="s">
        <v>455</v>
      </c>
      <c r="K34" s="98">
        <f>SUM(K31:K33)</f>
        <v>4</v>
      </c>
    </row>
    <row r="35" spans="2:11" ht="15" customHeight="1" thickBot="1" x14ac:dyDescent="0.45">
      <c r="B35" s="31"/>
      <c r="C35" s="28"/>
      <c r="D35" s="169"/>
      <c r="F35" s="28"/>
      <c r="G35" s="162" t="s">
        <v>3</v>
      </c>
      <c r="H35" s="131" t="s">
        <v>10</v>
      </c>
      <c r="I35" s="134">
        <v>2</v>
      </c>
      <c r="J35" s="82" t="s">
        <v>93</v>
      </c>
      <c r="K35" s="102">
        <f>IFERROR(VLOOKUP(J35,system!$C$25:$D$25,2,FALSE),0)</f>
        <v>2</v>
      </c>
    </row>
    <row r="36" spans="2:11" ht="15" customHeight="1" thickTop="1" thickBot="1" x14ac:dyDescent="0.45">
      <c r="B36" s="31"/>
      <c r="C36" s="28"/>
      <c r="D36" s="169"/>
      <c r="G36" s="163"/>
      <c r="H36" s="133"/>
      <c r="I36" s="136"/>
      <c r="J36" s="36" t="s">
        <v>454</v>
      </c>
      <c r="K36" s="98">
        <f>K35</f>
        <v>2</v>
      </c>
    </row>
    <row r="37" spans="2:11" ht="15" customHeight="1" x14ac:dyDescent="0.4">
      <c r="B37" s="31"/>
      <c r="C37" s="28"/>
      <c r="D37" s="169"/>
      <c r="F37" s="28"/>
      <c r="G37" s="163"/>
      <c r="H37" s="142" t="s">
        <v>11</v>
      </c>
      <c r="I37" s="145"/>
      <c r="J37" s="73"/>
      <c r="K37" s="96">
        <f>IFERROR(VLOOKUP(J37,system!$C$26:$D$29,2,FALSE),0)</f>
        <v>0</v>
      </c>
    </row>
    <row r="38" spans="2:11" ht="15" customHeight="1" x14ac:dyDescent="0.4">
      <c r="B38" s="31"/>
      <c r="C38" s="28"/>
      <c r="D38" s="169"/>
      <c r="F38" s="28"/>
      <c r="G38" s="163"/>
      <c r="H38" s="142"/>
      <c r="I38" s="146"/>
      <c r="J38" s="81"/>
      <c r="K38" s="99">
        <f>IF(COUNTIF($J$37:J38,J38)&gt;1,"重複",IFERROR(VLOOKUP(J38,system!$C$26:$D$29,2,FALSE),0))</f>
        <v>0</v>
      </c>
    </row>
    <row r="39" spans="2:11" ht="15" customHeight="1" x14ac:dyDescent="0.4">
      <c r="B39" s="31"/>
      <c r="C39" s="28"/>
      <c r="D39" s="169"/>
      <c r="F39" s="28"/>
      <c r="G39" s="163"/>
      <c r="H39" s="142"/>
      <c r="I39" s="146"/>
      <c r="J39" s="81"/>
      <c r="K39" s="99">
        <f>IF(COUNTIF($J$37:J39,J39)&gt;1,"重複",IFERROR(VLOOKUP(J39,system!$C$26:$D$29,2,FALSE),0))</f>
        <v>0</v>
      </c>
    </row>
    <row r="40" spans="2:11" ht="15" customHeight="1" x14ac:dyDescent="0.4">
      <c r="B40" s="31"/>
      <c r="C40" s="28"/>
      <c r="D40" s="169"/>
      <c r="F40" s="28"/>
      <c r="G40" s="163"/>
      <c r="H40" s="142"/>
      <c r="I40" s="146"/>
      <c r="J40" s="81"/>
      <c r="K40" s="99">
        <f>IF(COUNTIF($J$37:J40,J40)&gt;1,"重複",IFERROR(VLOOKUP(J40,system!$C$26:$D$29,2,FALSE),0))</f>
        <v>0</v>
      </c>
    </row>
    <row r="41" spans="2:11" ht="15" customHeight="1" thickBot="1" x14ac:dyDescent="0.45">
      <c r="B41" s="31"/>
      <c r="C41" s="28"/>
      <c r="D41" s="187"/>
      <c r="E41" s="22"/>
      <c r="F41" s="29"/>
      <c r="G41" s="163"/>
      <c r="H41" s="143"/>
      <c r="I41" s="147"/>
      <c r="J41" s="33" t="s">
        <v>455</v>
      </c>
      <c r="K41" s="97">
        <f>SUM(K37:K40)</f>
        <v>0</v>
      </c>
    </row>
    <row r="42" spans="2:11" ht="15" customHeight="1" x14ac:dyDescent="0.4">
      <c r="B42" s="31"/>
      <c r="C42" s="28"/>
      <c r="D42" s="128" t="s">
        <v>4</v>
      </c>
      <c r="E42" s="26"/>
      <c r="F42" s="27"/>
      <c r="G42" s="162" t="s">
        <v>5</v>
      </c>
      <c r="H42" s="131" t="s">
        <v>10</v>
      </c>
      <c r="I42" s="134">
        <v>4</v>
      </c>
      <c r="J42" s="72" t="s">
        <v>107</v>
      </c>
      <c r="K42" s="95">
        <f>IFERROR(VLOOKUP(J42,system!$C$31:$D$32,2,FALSE),0)</f>
        <v>2</v>
      </c>
    </row>
    <row r="43" spans="2:11" ht="15" customHeight="1" thickBot="1" x14ac:dyDescent="0.45">
      <c r="B43" s="31"/>
      <c r="C43" s="28"/>
      <c r="D43" s="169"/>
      <c r="F43" s="28"/>
      <c r="G43" s="163"/>
      <c r="H43" s="132"/>
      <c r="I43" s="135"/>
      <c r="J43" s="74" t="s">
        <v>109</v>
      </c>
      <c r="K43" s="97">
        <f>IF(COUNTIF($J$42:J43,J43)&gt;1,"重複",IFERROR(VLOOKUP(J43,system!$C$31:$D$32,2,FALSE),0))</f>
        <v>2</v>
      </c>
    </row>
    <row r="44" spans="2:11" ht="15" customHeight="1" thickTop="1" thickBot="1" x14ac:dyDescent="0.45">
      <c r="B44" s="31"/>
      <c r="C44" s="28"/>
      <c r="D44" s="169"/>
      <c r="E44" s="109" t="s">
        <v>10</v>
      </c>
      <c r="F44" s="110">
        <v>4</v>
      </c>
      <c r="G44" s="163"/>
      <c r="H44" s="133"/>
      <c r="I44" s="136"/>
      <c r="J44" s="36" t="s">
        <v>454</v>
      </c>
      <c r="K44" s="98">
        <f>SUM(K42:K43)</f>
        <v>4</v>
      </c>
    </row>
    <row r="45" spans="2:11" ht="15" customHeight="1" x14ac:dyDescent="0.4">
      <c r="B45" s="31"/>
      <c r="C45" s="28"/>
      <c r="D45" s="169"/>
      <c r="E45" s="137" t="s">
        <v>445</v>
      </c>
      <c r="F45" s="144">
        <f>K44</f>
        <v>4</v>
      </c>
      <c r="G45" s="163"/>
      <c r="H45" s="171" t="s">
        <v>458</v>
      </c>
      <c r="I45" s="91"/>
      <c r="J45" s="73" t="s">
        <v>111</v>
      </c>
      <c r="K45" s="96">
        <f>IFERROR(VLOOKUP(J45,system!$C$33:$D$38,2,FALSE),0)</f>
        <v>2</v>
      </c>
    </row>
    <row r="46" spans="2:11" ht="15" customHeight="1" x14ac:dyDescent="0.4">
      <c r="B46" s="31"/>
      <c r="C46" s="28"/>
      <c r="D46" s="169"/>
      <c r="E46" s="137"/>
      <c r="F46" s="144"/>
      <c r="G46" s="163"/>
      <c r="H46" s="142"/>
      <c r="I46" s="92"/>
      <c r="J46" s="81" t="s">
        <v>113</v>
      </c>
      <c r="K46" s="99">
        <f>IF(COUNTIF($J$45:J46,J46)&gt;1,"重複",IFERROR(VLOOKUP(J46,system!$C$33:$D$38,2,FALSE),0))</f>
        <v>2</v>
      </c>
    </row>
    <row r="47" spans="2:11" ht="15" customHeight="1" x14ac:dyDescent="0.4">
      <c r="B47" s="31"/>
      <c r="C47" s="28"/>
      <c r="D47" s="169"/>
      <c r="E47" s="34"/>
      <c r="G47" s="163"/>
      <c r="H47" s="142"/>
      <c r="I47" s="92"/>
      <c r="J47" s="81" t="s">
        <v>115</v>
      </c>
      <c r="K47" s="99">
        <f>IF(COUNTIF($J$45:J47,J47)&gt;1,"重複",IFERROR(VLOOKUP(J47,system!$C$33:$D$38,2,FALSE),0))</f>
        <v>2</v>
      </c>
    </row>
    <row r="48" spans="2:11" ht="15" customHeight="1" x14ac:dyDescent="0.4">
      <c r="B48" s="31"/>
      <c r="C48" s="28"/>
      <c r="D48" s="169"/>
      <c r="E48" s="30" t="s">
        <v>436</v>
      </c>
      <c r="F48" s="28">
        <v>10</v>
      </c>
      <c r="G48" s="163"/>
      <c r="H48" s="142"/>
      <c r="I48" s="92"/>
      <c r="J48" s="81" t="s">
        <v>117</v>
      </c>
      <c r="K48" s="99">
        <f>IF(COUNTIF($J$45:J48,J48)&gt;1,"重複",IFERROR(VLOOKUP(J48,system!$C$33:$D$38,2,FALSE),0))</f>
        <v>2</v>
      </c>
    </row>
    <row r="49" spans="2:11" ht="15" customHeight="1" x14ac:dyDescent="0.4">
      <c r="B49" s="31"/>
      <c r="C49" s="28"/>
      <c r="D49" s="169"/>
      <c r="E49" s="137" t="s">
        <v>446</v>
      </c>
      <c r="F49" s="144">
        <f>K44+K52</f>
        <v>16</v>
      </c>
      <c r="G49" s="163"/>
      <c r="H49" s="142"/>
      <c r="I49" s="92"/>
      <c r="J49" s="81" t="s">
        <v>119</v>
      </c>
      <c r="K49" s="99">
        <f>IF(COUNTIF($J$45:J49,J49)&gt;1,"重複",IFERROR(VLOOKUP(J49,system!$C$33:$D$38,2,FALSE),0))</f>
        <v>2</v>
      </c>
    </row>
    <row r="50" spans="2:11" ht="15" customHeight="1" thickBot="1" x14ac:dyDescent="0.45">
      <c r="B50" s="31"/>
      <c r="C50" s="28"/>
      <c r="D50" s="169"/>
      <c r="E50" s="137"/>
      <c r="F50" s="144"/>
      <c r="G50" s="163"/>
      <c r="H50" s="142"/>
      <c r="I50" s="92"/>
      <c r="J50" s="74" t="s">
        <v>121</v>
      </c>
      <c r="K50" s="97">
        <f>IF(COUNTIF($J$45:J50,J50)&gt;1,"重複",IFERROR(VLOOKUP(J50,system!$C$33:$D$38,2,FALSE),0))</f>
        <v>2</v>
      </c>
    </row>
    <row r="51" spans="2:11" ht="15" customHeight="1" thickBot="1" x14ac:dyDescent="0.45">
      <c r="B51" s="31"/>
      <c r="C51" s="28"/>
      <c r="D51" s="169"/>
      <c r="G51" s="163"/>
      <c r="H51" s="142"/>
      <c r="I51" s="94">
        <v>4</v>
      </c>
      <c r="J51" s="77" t="s">
        <v>457</v>
      </c>
      <c r="K51" s="100">
        <f>(COUNTIF(J45:J50,"=Ｌｉｓｔｅｎｉｎｇ＆ＳｐｅａｋｉｎｇⅡ")+COUNTIF(J45:J50,"=Ｒｅａｄｉｎｇ＆ＷｒｉｔｉｎｇⅡ")+COUNTIF(J45:J50,"=工学英語 Ⅰ")+COUNTIF(J45:J50,"=工学英語 Ⅱ"))*2</f>
        <v>8</v>
      </c>
    </row>
    <row r="52" spans="2:11" ht="15" customHeight="1" thickBot="1" x14ac:dyDescent="0.45">
      <c r="B52" s="31"/>
      <c r="C52" s="28"/>
      <c r="D52" s="169"/>
      <c r="E52" s="22"/>
      <c r="F52" s="29"/>
      <c r="G52" s="164"/>
      <c r="H52" s="143"/>
      <c r="I52" s="93"/>
      <c r="J52" s="76" t="s">
        <v>459</v>
      </c>
      <c r="K52" s="101">
        <f>SUM(K45:K50)</f>
        <v>12</v>
      </c>
    </row>
    <row r="53" spans="2:11" ht="15" customHeight="1" x14ac:dyDescent="0.4">
      <c r="B53" s="31"/>
      <c r="C53" s="28"/>
      <c r="D53" s="169"/>
      <c r="G53" s="172" t="s">
        <v>6</v>
      </c>
      <c r="H53" s="174"/>
      <c r="I53" s="145"/>
      <c r="J53" s="72"/>
      <c r="K53" s="95">
        <f>IFERROR(VLOOKUP(J53,system!$C$39:$D$47,2,FALSE),0)</f>
        <v>0</v>
      </c>
    </row>
    <row r="54" spans="2:11" ht="15" customHeight="1" x14ac:dyDescent="0.4">
      <c r="B54" s="31"/>
      <c r="C54" s="28"/>
      <c r="D54" s="169"/>
      <c r="F54" s="28"/>
      <c r="G54" s="173"/>
      <c r="H54" s="175"/>
      <c r="I54" s="146"/>
      <c r="J54" s="81"/>
      <c r="K54" s="99">
        <f>IF(COUNTIF($J$53:J54,J54)&gt;1,"重複",IFERROR(VLOOKUP(J54,system!$C$39:$D$47,2,FALSE),0))</f>
        <v>0</v>
      </c>
    </row>
    <row r="55" spans="2:11" ht="15" customHeight="1" x14ac:dyDescent="0.4">
      <c r="B55" s="31"/>
      <c r="C55" s="28"/>
      <c r="D55" s="169"/>
      <c r="F55" s="28"/>
      <c r="G55" s="173"/>
      <c r="H55" s="175"/>
      <c r="I55" s="146"/>
      <c r="J55" s="81"/>
      <c r="K55" s="99">
        <f>IF(COUNTIF($J$53:J55,J55)&gt;1,"重複",IFERROR(VLOOKUP(J55,system!$C$39:$D$47,2,FALSE),0))</f>
        <v>0</v>
      </c>
    </row>
    <row r="56" spans="2:11" ht="15" customHeight="1" x14ac:dyDescent="0.4">
      <c r="B56" s="31"/>
      <c r="C56" s="28"/>
      <c r="D56" s="169"/>
      <c r="F56" s="28"/>
      <c r="G56" s="173"/>
      <c r="H56" s="175"/>
      <c r="I56" s="146"/>
      <c r="J56" s="81"/>
      <c r="K56" s="99">
        <f>IF(COUNTIF($J$53:J56,J56)&gt;1,"重複",IFERROR(VLOOKUP(J56,system!$C$39:$D$47,2,FALSE),0))</f>
        <v>0</v>
      </c>
    </row>
    <row r="57" spans="2:11" ht="15" customHeight="1" thickBot="1" x14ac:dyDescent="0.45">
      <c r="B57" s="31"/>
      <c r="C57" s="28"/>
      <c r="D57" s="169"/>
      <c r="F57" s="28"/>
      <c r="G57" s="173"/>
      <c r="H57" s="175"/>
      <c r="I57" s="146"/>
      <c r="J57" s="74"/>
      <c r="K57" s="97">
        <f>IF(COUNTIF($J$53:J57,J57)&gt;1,"重複",IFERROR(VLOOKUP(J57,system!$C$39:$D$47,2,FALSE),0))</f>
        <v>0</v>
      </c>
    </row>
    <row r="58" spans="2:11" ht="15" customHeight="1" thickTop="1" thickBot="1" x14ac:dyDescent="0.45">
      <c r="B58" s="31"/>
      <c r="C58" s="28"/>
      <c r="D58" s="169"/>
      <c r="F58" s="28"/>
      <c r="G58" s="173"/>
      <c r="H58" s="176"/>
      <c r="I58" s="147"/>
      <c r="J58" s="36" t="s">
        <v>435</v>
      </c>
      <c r="K58" s="98">
        <f>SUM(K53:K57)</f>
        <v>0</v>
      </c>
    </row>
    <row r="59" spans="2:11" ht="15" customHeight="1" thickBot="1" x14ac:dyDescent="0.45">
      <c r="B59" s="31"/>
      <c r="C59" s="28"/>
      <c r="D59" s="118" t="s">
        <v>7</v>
      </c>
      <c r="E59" s="111" t="s">
        <v>10</v>
      </c>
      <c r="F59" s="112">
        <v>3</v>
      </c>
      <c r="G59" s="120"/>
      <c r="H59" s="131" t="s">
        <v>10</v>
      </c>
      <c r="I59" s="134">
        <v>3</v>
      </c>
      <c r="J59" s="82" t="s">
        <v>152</v>
      </c>
      <c r="K59" s="102">
        <f>IFERROR(VLOOKUP(J59,system!$C$48:$D$48,2,FALSE),0)</f>
        <v>3</v>
      </c>
    </row>
    <row r="60" spans="2:11" ht="15" customHeight="1" thickTop="1" thickBot="1" x14ac:dyDescent="0.45">
      <c r="B60" s="31"/>
      <c r="C60" s="28"/>
      <c r="D60" s="129"/>
      <c r="E60" s="137" t="s">
        <v>445</v>
      </c>
      <c r="F60" s="140">
        <f>K60</f>
        <v>3</v>
      </c>
      <c r="G60" s="121"/>
      <c r="H60" s="165"/>
      <c r="I60" s="166"/>
      <c r="J60" s="36" t="s">
        <v>454</v>
      </c>
      <c r="K60" s="103">
        <f>K59</f>
        <v>3</v>
      </c>
    </row>
    <row r="61" spans="2:11" ht="15" customHeight="1" x14ac:dyDescent="0.4">
      <c r="B61" s="31"/>
      <c r="C61" s="28"/>
      <c r="D61" s="129"/>
      <c r="E61" s="137"/>
      <c r="F61" s="140"/>
      <c r="G61" s="121"/>
      <c r="H61" s="167" t="s">
        <v>11</v>
      </c>
      <c r="I61" s="168"/>
      <c r="J61" s="81" t="s">
        <v>146</v>
      </c>
      <c r="K61" s="99">
        <f>IFERROR(VLOOKUP(J61,system!$C$49:$D$51,2,FALSE),0)</f>
        <v>1</v>
      </c>
    </row>
    <row r="62" spans="2:11" ht="15" customHeight="1" x14ac:dyDescent="0.4">
      <c r="B62" s="31"/>
      <c r="C62" s="28"/>
      <c r="D62" s="129"/>
      <c r="E62" s="30" t="s">
        <v>436</v>
      </c>
      <c r="F62">
        <v>4</v>
      </c>
      <c r="G62" s="121"/>
      <c r="H62" s="142"/>
      <c r="I62" s="126"/>
      <c r="J62" s="81"/>
      <c r="K62" s="99">
        <f>IF(COUNTIF($J$61:J62,J62)&gt;1,"重複",IFERROR(VLOOKUP(J62,system!$C$49:$D$51,2,FALSE),0))</f>
        <v>0</v>
      </c>
    </row>
    <row r="63" spans="2:11" ht="15" customHeight="1" thickBot="1" x14ac:dyDescent="0.45">
      <c r="B63" s="31"/>
      <c r="C63" s="28"/>
      <c r="D63" s="129"/>
      <c r="E63" s="137" t="s">
        <v>446</v>
      </c>
      <c r="F63" s="140">
        <f>K60+K64</f>
        <v>4</v>
      </c>
      <c r="G63" s="121"/>
      <c r="H63" s="142"/>
      <c r="I63" s="126"/>
      <c r="J63" s="74"/>
      <c r="K63" s="97">
        <f>IF(COUNTIF($J$61:J63,J63)&gt;1,"重複",IFERROR(VLOOKUP(J63,system!$C$49:$D$51,2,FALSE),0))</f>
        <v>0</v>
      </c>
    </row>
    <row r="64" spans="2:11" ht="15" customHeight="1" thickTop="1" thickBot="1" x14ac:dyDescent="0.45">
      <c r="B64" s="31"/>
      <c r="C64" s="28"/>
      <c r="D64" s="130"/>
      <c r="E64" s="170"/>
      <c r="F64" s="158"/>
      <c r="G64" s="122"/>
      <c r="H64" s="143"/>
      <c r="I64" s="127"/>
      <c r="J64" s="36" t="s">
        <v>455</v>
      </c>
      <c r="K64" s="98">
        <f>SUM(K61:K63)</f>
        <v>1</v>
      </c>
    </row>
    <row r="65" spans="2:15" ht="15" customHeight="1" thickBot="1" x14ac:dyDescent="0.45">
      <c r="B65" s="31"/>
      <c r="C65" s="28"/>
      <c r="D65" s="159" t="s">
        <v>8</v>
      </c>
      <c r="G65" s="120"/>
      <c r="H65" s="131" t="s">
        <v>10</v>
      </c>
      <c r="I65" s="134">
        <v>2</v>
      </c>
      <c r="J65" s="82" t="s">
        <v>155</v>
      </c>
      <c r="K65" s="102">
        <f>IFERROR(VLOOKUP(J65,system!$C$52:$D$52,2,FALSE),0)</f>
        <v>2</v>
      </c>
    </row>
    <row r="66" spans="2:15" ht="15" customHeight="1" thickTop="1" thickBot="1" x14ac:dyDescent="0.45">
      <c r="B66" s="31"/>
      <c r="C66" s="28"/>
      <c r="D66" s="160"/>
      <c r="E66" s="109" t="s">
        <v>10</v>
      </c>
      <c r="F66" s="23">
        <v>2</v>
      </c>
      <c r="G66" s="121"/>
      <c r="H66" s="133"/>
      <c r="I66" s="136"/>
      <c r="J66" s="36" t="s">
        <v>454</v>
      </c>
      <c r="K66" s="98">
        <f>K65</f>
        <v>2</v>
      </c>
    </row>
    <row r="67" spans="2:15" ht="15" customHeight="1" x14ac:dyDescent="0.4">
      <c r="B67" s="31"/>
      <c r="C67" s="28"/>
      <c r="D67" s="160"/>
      <c r="E67" s="137" t="s">
        <v>445</v>
      </c>
      <c r="F67" s="140">
        <f>K66</f>
        <v>2</v>
      </c>
      <c r="G67" s="121"/>
      <c r="H67" s="124"/>
      <c r="I67" s="125"/>
      <c r="J67" s="73" t="s">
        <v>166</v>
      </c>
      <c r="K67" s="96">
        <f>IFERROR(VLOOKUP(J67,system!$C$53:$D$90,2,FALSE),0)</f>
        <v>2</v>
      </c>
      <c r="L67" s="21"/>
      <c r="M67" s="21"/>
      <c r="N67" s="21"/>
      <c r="O67" s="21"/>
    </row>
    <row r="68" spans="2:15" ht="15" customHeight="1" x14ac:dyDescent="0.4">
      <c r="B68" s="31"/>
      <c r="C68" s="28"/>
      <c r="D68" s="160"/>
      <c r="E68" s="137"/>
      <c r="F68" s="140"/>
      <c r="G68" s="121"/>
      <c r="H68" s="124"/>
      <c r="I68" s="126"/>
      <c r="J68" s="81" t="s">
        <v>187</v>
      </c>
      <c r="K68" s="99">
        <f>IF(COUNTIF($J$67:J68,J68)&gt;1,"重複",IFERROR(VLOOKUP(J68,system!$C$53:$D$90,2,FALSE),0))</f>
        <v>2</v>
      </c>
      <c r="L68" s="21"/>
      <c r="M68" s="21"/>
      <c r="N68" s="21"/>
      <c r="O68" s="21"/>
    </row>
    <row r="69" spans="2:15" ht="15" customHeight="1" x14ac:dyDescent="0.4">
      <c r="B69" s="31"/>
      <c r="C69" s="28"/>
      <c r="D69" s="160"/>
      <c r="E69" s="30" t="s">
        <v>436</v>
      </c>
      <c r="F69">
        <v>6</v>
      </c>
      <c r="G69" s="121"/>
      <c r="H69" s="124"/>
      <c r="I69" s="126"/>
      <c r="J69" s="81"/>
      <c r="K69" s="99">
        <f>IF(COUNTIF($J$67:J69,J69)&gt;1,"重複",IFERROR(VLOOKUP(J69,system!$C$53:$D$90,2,FALSE),0))</f>
        <v>0</v>
      </c>
      <c r="L69" s="21"/>
      <c r="M69" s="21"/>
      <c r="N69" s="21"/>
      <c r="O69" s="21"/>
    </row>
    <row r="70" spans="2:15" ht="15" customHeight="1" x14ac:dyDescent="0.4">
      <c r="B70" s="31"/>
      <c r="C70" s="28"/>
      <c r="D70" s="160"/>
      <c r="E70" s="137" t="s">
        <v>446</v>
      </c>
      <c r="F70" s="140">
        <f>SUM(K66+K72)</f>
        <v>6</v>
      </c>
      <c r="G70" s="121"/>
      <c r="H70" s="124"/>
      <c r="I70" s="126"/>
      <c r="J70" s="81"/>
      <c r="K70" s="99">
        <f>IF(COUNTIF($J$67:J70,J70)&gt;1,"重複",IFERROR(VLOOKUP(J70,system!$C$53:$D$90,2,FALSE),0))</f>
        <v>0</v>
      </c>
      <c r="L70" s="21"/>
      <c r="M70" s="21"/>
      <c r="N70" s="21"/>
      <c r="O70" s="21"/>
    </row>
    <row r="71" spans="2:15" ht="15" customHeight="1" thickBot="1" x14ac:dyDescent="0.45">
      <c r="B71" s="31"/>
      <c r="C71" s="28"/>
      <c r="D71" s="160"/>
      <c r="E71" s="137"/>
      <c r="F71" s="140"/>
      <c r="G71" s="121"/>
      <c r="H71" s="124"/>
      <c r="I71" s="126"/>
      <c r="J71" s="74"/>
      <c r="K71" s="97">
        <f>IF(COUNTIF($J$67:J71,J71)&gt;1,"重複",IFERROR(VLOOKUP(J71,system!$C$53:$D$90,2,FALSE),0))</f>
        <v>0</v>
      </c>
      <c r="L71" s="21"/>
      <c r="M71" s="21"/>
      <c r="N71" s="21"/>
      <c r="O71" s="21"/>
    </row>
    <row r="72" spans="2:15" ht="15" customHeight="1" thickTop="1" thickBot="1" x14ac:dyDescent="0.45">
      <c r="B72" s="31"/>
      <c r="C72" s="28"/>
      <c r="D72" s="161"/>
      <c r="E72" s="21"/>
      <c r="F72" s="21"/>
      <c r="G72" s="122"/>
      <c r="H72" s="151"/>
      <c r="I72" s="127"/>
      <c r="J72" s="36" t="s">
        <v>455</v>
      </c>
      <c r="K72" s="98">
        <f>SUM(K67:K71)</f>
        <v>4</v>
      </c>
      <c r="L72" s="21"/>
      <c r="M72" s="21"/>
      <c r="N72" s="21"/>
      <c r="O72" s="21"/>
    </row>
    <row r="73" spans="2:15" ht="15" customHeight="1" x14ac:dyDescent="0.4">
      <c r="B73" s="31"/>
      <c r="C73" s="28"/>
      <c r="D73" s="118" t="s">
        <v>9</v>
      </c>
      <c r="E73" s="26"/>
      <c r="F73" s="27"/>
      <c r="G73" s="162" t="s">
        <v>432</v>
      </c>
      <c r="H73" s="123"/>
      <c r="I73" s="125"/>
      <c r="J73" s="72" t="s">
        <v>195</v>
      </c>
      <c r="K73" s="95">
        <f>IFERROR(VLOOKUP(J73,system!$C$91:$D$100,2,FALSE),0)</f>
        <v>2</v>
      </c>
      <c r="L73" s="80"/>
      <c r="M73" s="80"/>
      <c r="N73" s="80"/>
      <c r="O73" s="80"/>
    </row>
    <row r="74" spans="2:15" ht="15" customHeight="1" thickBot="1" x14ac:dyDescent="0.45">
      <c r="B74" s="31"/>
      <c r="C74" s="28"/>
      <c r="D74" s="129"/>
      <c r="F74" s="28"/>
      <c r="G74" s="163"/>
      <c r="H74" s="124"/>
      <c r="I74" s="126"/>
      <c r="J74" s="74"/>
      <c r="K74" s="97">
        <f>IF(COUNTIF($J$73:J74,J74)&gt;1,"重複",IFERROR(VLOOKUP(J74,system!$C$91:$D$100,2,FALSE),0))</f>
        <v>0</v>
      </c>
      <c r="L74" s="80"/>
      <c r="M74" s="80"/>
      <c r="N74" s="80"/>
      <c r="O74" s="80"/>
    </row>
    <row r="75" spans="2:15" ht="15" customHeight="1" thickTop="1" thickBot="1" x14ac:dyDescent="0.45">
      <c r="B75" s="31"/>
      <c r="C75" s="28"/>
      <c r="D75" s="129"/>
      <c r="F75" s="28"/>
      <c r="G75" s="164"/>
      <c r="H75" s="151"/>
      <c r="I75" s="127"/>
      <c r="J75" s="36" t="s">
        <v>455</v>
      </c>
      <c r="K75" s="98">
        <f>SUM(K73:K74)</f>
        <v>2</v>
      </c>
      <c r="L75" s="21"/>
      <c r="M75" s="21"/>
      <c r="N75" s="21"/>
      <c r="O75" s="21"/>
    </row>
    <row r="76" spans="2:15" ht="15" customHeight="1" x14ac:dyDescent="0.4">
      <c r="B76" s="31"/>
      <c r="C76" s="28"/>
      <c r="D76" s="129"/>
      <c r="E76" s="30" t="s">
        <v>436</v>
      </c>
      <c r="F76" s="28">
        <v>2</v>
      </c>
      <c r="G76" s="148" t="s">
        <v>444</v>
      </c>
      <c r="H76" s="123"/>
      <c r="I76" s="125"/>
      <c r="J76" s="72"/>
      <c r="K76" s="95">
        <f>IFERROR(VLOOKUP(J76,system!$C$101:$D$126,2,FALSE),0)</f>
        <v>0</v>
      </c>
      <c r="L76" s="80"/>
      <c r="M76" s="80"/>
      <c r="N76" s="80"/>
      <c r="O76" s="80"/>
    </row>
    <row r="77" spans="2:15" ht="15" customHeight="1" x14ac:dyDescent="0.4">
      <c r="B77" s="31"/>
      <c r="C77" s="28"/>
      <c r="D77" s="129"/>
      <c r="E77" s="137" t="s">
        <v>446</v>
      </c>
      <c r="F77" s="144">
        <f>K75+K80</f>
        <v>2</v>
      </c>
      <c r="G77" s="149"/>
      <c r="H77" s="124"/>
      <c r="I77" s="126"/>
      <c r="J77" s="81"/>
      <c r="K77" s="99">
        <f>IF(COUNTIF($J$76:J77,J77)&gt;1,"重複",IFERROR(VLOOKUP(J77,system!$C$101:$D$126,2,FALSE),0))</f>
        <v>0</v>
      </c>
      <c r="L77" s="80"/>
      <c r="M77" s="80"/>
      <c r="N77" s="80"/>
      <c r="O77" s="80"/>
    </row>
    <row r="78" spans="2:15" ht="15" customHeight="1" x14ac:dyDescent="0.4">
      <c r="B78" s="31"/>
      <c r="C78" s="28"/>
      <c r="D78" s="129"/>
      <c r="E78" s="140"/>
      <c r="F78" s="144"/>
      <c r="G78" s="149"/>
      <c r="H78" s="124"/>
      <c r="I78" s="126"/>
      <c r="J78" s="81"/>
      <c r="K78" s="99">
        <f>IF(COUNTIF($J$76:J78,J78)&gt;1,"重複",IFERROR(VLOOKUP(J78,system!$C$101:$D$126,2,FALSE),0))</f>
        <v>0</v>
      </c>
      <c r="L78" s="80"/>
      <c r="M78" s="80"/>
      <c r="N78" s="80"/>
      <c r="O78" s="80"/>
    </row>
    <row r="79" spans="2:15" ht="15" customHeight="1" thickBot="1" x14ac:dyDescent="0.45">
      <c r="B79" s="31"/>
      <c r="C79" s="28"/>
      <c r="D79" s="129"/>
      <c r="F79" s="28"/>
      <c r="G79" s="149"/>
      <c r="H79" s="124"/>
      <c r="I79" s="126"/>
      <c r="J79" s="74"/>
      <c r="K79" s="97">
        <f>IF(COUNTIF($J$76:J79,J79)&gt;1,"重複",IFERROR(VLOOKUP(J79,system!$C$101:$D$126,2,FALSE),0))</f>
        <v>0</v>
      </c>
      <c r="L79" s="80"/>
      <c r="M79" s="80"/>
      <c r="N79" s="80"/>
      <c r="O79" s="80"/>
    </row>
    <row r="80" spans="2:15" ht="15" customHeight="1" thickTop="1" thickBot="1" x14ac:dyDescent="0.45">
      <c r="B80" s="31"/>
      <c r="C80" s="28"/>
      <c r="D80" s="130"/>
      <c r="E80" s="22"/>
      <c r="F80" s="29"/>
      <c r="G80" s="150"/>
      <c r="H80" s="151"/>
      <c r="I80" s="127"/>
      <c r="J80" s="36" t="s">
        <v>455</v>
      </c>
      <c r="K80" s="98">
        <f>SUM(K76:K79)</f>
        <v>0</v>
      </c>
    </row>
    <row r="81" spans="2:11" ht="15" customHeight="1" x14ac:dyDescent="0.4">
      <c r="B81" s="31"/>
      <c r="C81" s="28"/>
      <c r="D81" s="118" t="s">
        <v>443</v>
      </c>
      <c r="E81" s="26"/>
      <c r="F81" s="26"/>
      <c r="G81" s="120"/>
      <c r="H81" s="123"/>
      <c r="I81" s="125"/>
      <c r="J81" s="72"/>
      <c r="K81" s="95">
        <f>IFERROR(VLOOKUP(J81,system!$C$127:$D$142,2,FALSE),0)</f>
        <v>0</v>
      </c>
    </row>
    <row r="82" spans="2:11" ht="15" customHeight="1" x14ac:dyDescent="0.4">
      <c r="B82" s="31"/>
      <c r="C82" s="28"/>
      <c r="D82" s="119"/>
      <c r="G82" s="121"/>
      <c r="H82" s="124"/>
      <c r="I82" s="126"/>
      <c r="J82" s="81"/>
      <c r="K82" s="99">
        <f>IF(COUNTIF($J$81:J82,J82)&gt;1,"重複",IFERROR(VLOOKUP(J82,system!$C$127:$D$142,2,FALSE),0))</f>
        <v>0</v>
      </c>
    </row>
    <row r="83" spans="2:11" ht="15" customHeight="1" x14ac:dyDescent="0.4">
      <c r="B83" s="31"/>
      <c r="C83" s="28"/>
      <c r="D83" s="119"/>
      <c r="E83" s="80"/>
      <c r="F83" s="21"/>
      <c r="G83" s="121"/>
      <c r="H83" s="124"/>
      <c r="I83" s="126"/>
      <c r="J83" s="81"/>
      <c r="K83" s="99">
        <f>IF(COUNTIF($J$81:J83,J83)&gt;1,"重複",IFERROR(VLOOKUP(J83,system!$C$127:$D$142,2,FALSE),0))</f>
        <v>0</v>
      </c>
    </row>
    <row r="84" spans="2:11" ht="15" customHeight="1" x14ac:dyDescent="0.4">
      <c r="B84" s="31"/>
      <c r="C84" s="28"/>
      <c r="D84" s="119"/>
      <c r="E84" s="21"/>
      <c r="F84" s="21"/>
      <c r="G84" s="121"/>
      <c r="H84" s="124"/>
      <c r="I84" s="126"/>
      <c r="J84" s="81"/>
      <c r="K84" s="99">
        <f>IF(COUNTIF($J$81:J84,J84)&gt;1,"重複",IFERROR(VLOOKUP(J84,system!$C$127:$D$142,2,FALSE),0))</f>
        <v>0</v>
      </c>
    </row>
    <row r="85" spans="2:11" ht="15" customHeight="1" x14ac:dyDescent="0.4">
      <c r="B85" s="31"/>
      <c r="C85" s="28"/>
      <c r="D85" s="119"/>
      <c r="G85" s="121"/>
      <c r="H85" s="124"/>
      <c r="I85" s="126"/>
      <c r="J85" s="81"/>
      <c r="K85" s="99">
        <f>IF(COUNTIF($J$81:J85,J85)&gt;1,"重複",IFERROR(VLOOKUP(J85,system!$C$127:$D$142,2,FALSE),0))</f>
        <v>0</v>
      </c>
    </row>
    <row r="86" spans="2:11" ht="15" customHeight="1" thickBot="1" x14ac:dyDescent="0.45">
      <c r="B86" s="31"/>
      <c r="C86" s="28"/>
      <c r="D86" s="119"/>
      <c r="G86" s="121"/>
      <c r="H86" s="124"/>
      <c r="I86" s="126"/>
      <c r="J86" s="81"/>
      <c r="K86" s="99">
        <f>IF(COUNTIF($J$81:J86,J86)&gt;1,"重複",IFERROR(VLOOKUP(J86,system!$C$127:$D$142,2,FALSE),0))</f>
        <v>0</v>
      </c>
    </row>
    <row r="87" spans="2:11" ht="15" customHeight="1" thickTop="1" thickBot="1" x14ac:dyDescent="0.45">
      <c r="B87" s="32"/>
      <c r="C87" s="29"/>
      <c r="D87" s="119"/>
      <c r="G87" s="122"/>
      <c r="H87" s="124"/>
      <c r="I87" s="127"/>
      <c r="J87" s="36" t="s">
        <v>435</v>
      </c>
      <c r="K87" s="98">
        <f>SUM(K81:K86)</f>
        <v>0</v>
      </c>
    </row>
    <row r="88" spans="2:11" ht="15" customHeight="1" x14ac:dyDescent="0.4">
      <c r="D88" s="128" t="s">
        <v>433</v>
      </c>
      <c r="E88" s="26"/>
      <c r="F88" s="26"/>
      <c r="G88" s="120"/>
      <c r="H88" s="131" t="s">
        <v>10</v>
      </c>
      <c r="I88" s="134">
        <v>41</v>
      </c>
      <c r="J88" s="72" t="s">
        <v>313</v>
      </c>
      <c r="K88" s="95">
        <f>IFERROR(VLOOKUP(J88,system!$C$146:$D$163,2,FALSE),0)</f>
        <v>2</v>
      </c>
    </row>
    <row r="89" spans="2:11" ht="15" customHeight="1" x14ac:dyDescent="0.4">
      <c r="D89" s="129"/>
      <c r="G89" s="121"/>
      <c r="H89" s="132"/>
      <c r="I89" s="135"/>
      <c r="J89" s="81" t="s">
        <v>316</v>
      </c>
      <c r="K89" s="99">
        <f>IF(COUNTIF($J$88:J89,J89)&gt;1,"重複",IFERROR(VLOOKUP(J89,system!$C$146:$D$163,2,FALSE),0))</f>
        <v>2</v>
      </c>
    </row>
    <row r="90" spans="2:11" ht="15" customHeight="1" x14ac:dyDescent="0.4">
      <c r="D90" s="129"/>
      <c r="G90" s="121"/>
      <c r="H90" s="132"/>
      <c r="I90" s="135"/>
      <c r="J90" s="81" t="s">
        <v>321</v>
      </c>
      <c r="K90" s="99">
        <f>IF(COUNTIF($J$88:J90,J90)&gt;1,"重複",IFERROR(VLOOKUP(J90,system!$C$146:$D$163,2,FALSE),0))</f>
        <v>2</v>
      </c>
    </row>
    <row r="91" spans="2:11" ht="15" customHeight="1" x14ac:dyDescent="0.4">
      <c r="D91" s="129"/>
      <c r="G91" s="121"/>
      <c r="H91" s="132"/>
      <c r="I91" s="135"/>
      <c r="J91" s="81" t="s">
        <v>308</v>
      </c>
      <c r="K91" s="99">
        <f>IF(COUNTIF($J$88:J91,J91)&gt;1,"重複",IFERROR(VLOOKUP(J91,system!$C$146:$D$163,2,FALSE),0))</f>
        <v>2</v>
      </c>
    </row>
    <row r="92" spans="2:11" ht="15" customHeight="1" x14ac:dyDescent="0.4">
      <c r="D92" s="129"/>
      <c r="G92" s="121"/>
      <c r="H92" s="132"/>
      <c r="I92" s="135"/>
      <c r="J92" s="81" t="s">
        <v>319</v>
      </c>
      <c r="K92" s="99">
        <f>IF(COUNTIF($J$88:J92,J92)&gt;1,"重複",IFERROR(VLOOKUP(J92,system!$C$146:$D$163,2,FALSE),0))</f>
        <v>2</v>
      </c>
    </row>
    <row r="93" spans="2:11" ht="15" customHeight="1" x14ac:dyDescent="0.4">
      <c r="D93" s="129"/>
      <c r="G93" s="121"/>
      <c r="H93" s="132"/>
      <c r="I93" s="135"/>
      <c r="J93" s="81" t="s">
        <v>335</v>
      </c>
      <c r="K93" s="99">
        <f>IF(COUNTIF($J$88:J93,J93)&gt;1,"重複",IFERROR(VLOOKUP(J93,system!$C$146:$D$163,2,FALSE),0))</f>
        <v>2</v>
      </c>
    </row>
    <row r="94" spans="2:11" ht="15" customHeight="1" x14ac:dyDescent="0.4">
      <c r="D94" s="129"/>
      <c r="G94" s="121"/>
      <c r="H94" s="132"/>
      <c r="I94" s="135"/>
      <c r="J94" s="81" t="s">
        <v>343</v>
      </c>
      <c r="K94" s="99">
        <f>IF(COUNTIF($J$88:J94,J94)&gt;1,"重複",IFERROR(VLOOKUP(J94,system!$C$146:$D$163,2,FALSE),0))</f>
        <v>2</v>
      </c>
    </row>
    <row r="95" spans="2:11" ht="15" customHeight="1" x14ac:dyDescent="0.4">
      <c r="D95" s="129"/>
      <c r="G95" s="121"/>
      <c r="H95" s="132"/>
      <c r="I95" s="135"/>
      <c r="J95" s="81" t="s">
        <v>333</v>
      </c>
      <c r="K95" s="99">
        <f>IF(COUNTIF($J$88:J95,J95)&gt;1,"重複",IFERROR(VLOOKUP(J95,system!$C$146:$D$163,2,FALSE),0))</f>
        <v>2</v>
      </c>
    </row>
    <row r="96" spans="2:11" ht="15" customHeight="1" x14ac:dyDescent="0.4">
      <c r="D96" s="129"/>
      <c r="G96" s="121"/>
      <c r="H96" s="132"/>
      <c r="I96" s="135"/>
      <c r="J96" s="81" t="s">
        <v>341</v>
      </c>
      <c r="K96" s="99">
        <f>IF(COUNTIF($J$88:J96,J96)&gt;1,"重複",IFERROR(VLOOKUP(J96,system!$C$146:$D$163,2,FALSE),0))</f>
        <v>2</v>
      </c>
    </row>
    <row r="97" spans="4:11" ht="15" customHeight="1" x14ac:dyDescent="0.4">
      <c r="D97" s="129"/>
      <c r="G97" s="121"/>
      <c r="H97" s="132"/>
      <c r="I97" s="135"/>
      <c r="J97" s="81" t="s">
        <v>327</v>
      </c>
      <c r="K97" s="99">
        <f>IF(COUNTIF($J$88:J97,J97)&gt;1,"重複",IFERROR(VLOOKUP(J97,system!$C$146:$D$163,2,FALSE),0))</f>
        <v>2</v>
      </c>
    </row>
    <row r="98" spans="4:11" ht="15" customHeight="1" x14ac:dyDescent="0.4">
      <c r="D98" s="129"/>
      <c r="G98" s="121"/>
      <c r="H98" s="132"/>
      <c r="I98" s="135"/>
      <c r="J98" s="81" t="s">
        <v>329</v>
      </c>
      <c r="K98" s="99">
        <f>IF(COUNTIF($J$88:J98,J98)&gt;1,"重複",IFERROR(VLOOKUP(J98,system!$C$146:$D$163,2,FALSE),0))</f>
        <v>2</v>
      </c>
    </row>
    <row r="99" spans="4:11" ht="15" customHeight="1" x14ac:dyDescent="0.4">
      <c r="D99" s="129"/>
      <c r="G99" s="121"/>
      <c r="H99" s="132"/>
      <c r="I99" s="135"/>
      <c r="J99" s="81" t="s">
        <v>331</v>
      </c>
      <c r="K99" s="99">
        <f>IF(COUNTIF($J$88:J99,J99)&gt;1,"重複",IFERROR(VLOOKUP(J99,system!$C$146:$D$163,2,FALSE),0))</f>
        <v>2</v>
      </c>
    </row>
    <row r="100" spans="4:11" ht="15" customHeight="1" x14ac:dyDescent="0.4">
      <c r="D100" s="129"/>
      <c r="G100" s="121"/>
      <c r="H100" s="132"/>
      <c r="I100" s="135"/>
      <c r="J100" s="81" t="s">
        <v>370</v>
      </c>
      <c r="K100" s="99">
        <f>IF(COUNTIF($J$88:J100,J100)&gt;1,"重複",IFERROR(VLOOKUP(J100,system!$C$146:$D$163,2,FALSE),0))</f>
        <v>1</v>
      </c>
    </row>
    <row r="101" spans="4:11" ht="15" customHeight="1" x14ac:dyDescent="0.4">
      <c r="D101" s="129"/>
      <c r="G101" s="121"/>
      <c r="H101" s="132"/>
      <c r="I101" s="135"/>
      <c r="J101" s="81" t="s">
        <v>373</v>
      </c>
      <c r="K101" s="99">
        <f>IF(COUNTIF($J$88:J101,J101)&gt;1,"重複",IFERROR(VLOOKUP(J101,system!$C$146:$D$163,2,FALSE),0))</f>
        <v>1</v>
      </c>
    </row>
    <row r="102" spans="4:11" ht="15" customHeight="1" x14ac:dyDescent="0.4">
      <c r="D102" s="129"/>
      <c r="G102" s="121"/>
      <c r="H102" s="132"/>
      <c r="I102" s="135"/>
      <c r="J102" s="81" t="s">
        <v>375</v>
      </c>
      <c r="K102" s="99">
        <f>IF(COUNTIF($J$88:J102,J102)&gt;1,"重複",IFERROR(VLOOKUP(J102,system!$C$146:$D$163,2,FALSE),0))</f>
        <v>1</v>
      </c>
    </row>
    <row r="103" spans="4:11" ht="15" customHeight="1" x14ac:dyDescent="0.4">
      <c r="D103" s="129"/>
      <c r="G103" s="121"/>
      <c r="H103" s="132"/>
      <c r="I103" s="135"/>
      <c r="J103" s="81" t="s">
        <v>351</v>
      </c>
      <c r="K103" s="99">
        <f>IF(COUNTIF($J$88:J103,J103)&gt;1,"重複",IFERROR(VLOOKUP(J103,system!$C$146:$D$163,2,FALSE),0))</f>
        <v>2</v>
      </c>
    </row>
    <row r="104" spans="4:11" ht="15" customHeight="1" x14ac:dyDescent="0.4">
      <c r="D104" s="129"/>
      <c r="G104" s="121"/>
      <c r="H104" s="132"/>
      <c r="I104" s="135"/>
      <c r="J104" s="81" t="s">
        <v>420</v>
      </c>
      <c r="K104" s="99">
        <f>IF(COUNTIF($J$88:J104,J104)&gt;1,"重複",IFERROR(VLOOKUP(J104,system!$C$146:$D$163,2,FALSE),0))</f>
        <v>4</v>
      </c>
    </row>
    <row r="105" spans="4:11" ht="15" customHeight="1" thickBot="1" x14ac:dyDescent="0.45">
      <c r="D105" s="129"/>
      <c r="E105" s="109" t="s">
        <v>10</v>
      </c>
      <c r="F105" s="109">
        <v>41</v>
      </c>
      <c r="G105" s="121"/>
      <c r="H105" s="132"/>
      <c r="I105" s="135"/>
      <c r="J105" s="74" t="s">
        <v>424</v>
      </c>
      <c r="K105" s="99">
        <f>IF(COUNTIF($J$88:J105,J105)&gt;1,"重複",IFERROR(VLOOKUP(J105,system!$C$146:$D$163,2,FALSE),0))</f>
        <v>8</v>
      </c>
    </row>
    <row r="106" spans="4:11" ht="15" customHeight="1" thickTop="1" thickBot="1" x14ac:dyDescent="0.45">
      <c r="D106" s="129"/>
      <c r="E106" s="137" t="s">
        <v>445</v>
      </c>
      <c r="F106" s="140">
        <f>K106</f>
        <v>41</v>
      </c>
      <c r="G106" s="121"/>
      <c r="H106" s="133"/>
      <c r="I106" s="136"/>
      <c r="J106" s="104" t="s">
        <v>435</v>
      </c>
      <c r="K106" s="98">
        <f>SUM(K88:K105)</f>
        <v>41</v>
      </c>
    </row>
    <row r="107" spans="4:11" ht="15" customHeight="1" x14ac:dyDescent="0.4">
      <c r="D107" s="129"/>
      <c r="E107" s="137"/>
      <c r="F107" s="140"/>
      <c r="G107" s="121"/>
      <c r="H107" s="152" t="s">
        <v>462</v>
      </c>
      <c r="I107" s="155">
        <v>26</v>
      </c>
      <c r="J107" s="72" t="s">
        <v>323</v>
      </c>
      <c r="K107" s="95">
        <f>IFERROR(VLOOKUP(J107,system!$C$164:$D$187,2,FALSE),0)</f>
        <v>2</v>
      </c>
    </row>
    <row r="108" spans="4:11" ht="15" customHeight="1" x14ac:dyDescent="0.4">
      <c r="D108" s="129"/>
      <c r="E108" s="34"/>
      <c r="F108" s="30"/>
      <c r="G108" s="121"/>
      <c r="H108" s="153"/>
      <c r="I108" s="156"/>
      <c r="J108" s="81" t="s">
        <v>325</v>
      </c>
      <c r="K108" s="99">
        <f>IF(COUNTIF($J$107:J108,J108)&gt;1,"重複",IFERROR(VLOOKUP(J108,system!$C$164:$D$187,2,FALSE),0))</f>
        <v>2</v>
      </c>
    </row>
    <row r="109" spans="4:11" ht="15" customHeight="1" x14ac:dyDescent="0.4">
      <c r="D109" s="129"/>
      <c r="E109" s="34" t="s">
        <v>11</v>
      </c>
      <c r="F109" s="30">
        <v>26</v>
      </c>
      <c r="G109" s="121"/>
      <c r="H109" s="153"/>
      <c r="I109" s="156"/>
      <c r="J109" s="81" t="s">
        <v>345</v>
      </c>
      <c r="K109" s="99">
        <f>IF(COUNTIF($J$107:J109,J109)&gt;1,"重複",IFERROR(VLOOKUP(J109,system!$C$164:$D$187,2,FALSE),0))</f>
        <v>2</v>
      </c>
    </row>
    <row r="110" spans="4:11" ht="15" customHeight="1" x14ac:dyDescent="0.4">
      <c r="D110" s="129"/>
      <c r="E110" s="138" t="s">
        <v>463</v>
      </c>
      <c r="F110" s="140">
        <f>K125</f>
        <v>36</v>
      </c>
      <c r="G110" s="121"/>
      <c r="H110" s="153"/>
      <c r="I110" s="156"/>
      <c r="J110" s="81" t="s">
        <v>337</v>
      </c>
      <c r="K110" s="99">
        <f>IF(COUNTIF($J$107:J110,J110)&gt;1,"重複",IFERROR(VLOOKUP(J110,system!$C$164:$D$187,2,FALSE),0))</f>
        <v>2</v>
      </c>
    </row>
    <row r="111" spans="4:11" ht="15" customHeight="1" x14ac:dyDescent="0.4">
      <c r="D111" s="129"/>
      <c r="E111" s="139"/>
      <c r="F111" s="140"/>
      <c r="G111" s="121"/>
      <c r="H111" s="153"/>
      <c r="I111" s="156"/>
      <c r="J111" s="81" t="s">
        <v>339</v>
      </c>
      <c r="K111" s="99">
        <f>IF(COUNTIF($J$107:J111,J111)&gt;1,"重複",IFERROR(VLOOKUP(J111,system!$C$164:$D$187,2,FALSE),0))</f>
        <v>2</v>
      </c>
    </row>
    <row r="112" spans="4:11" ht="15" customHeight="1" x14ac:dyDescent="0.4">
      <c r="D112" s="129"/>
      <c r="E112" s="34"/>
      <c r="F112" s="30"/>
      <c r="G112" s="121"/>
      <c r="H112" s="153"/>
      <c r="I112" s="156"/>
      <c r="J112" s="81" t="s">
        <v>347</v>
      </c>
      <c r="K112" s="99">
        <f>IF(COUNTIF($J$107:J112,J112)&gt;1,"重複",IFERROR(VLOOKUP(J112,system!$C$164:$D$187,2,FALSE),0))</f>
        <v>2</v>
      </c>
    </row>
    <row r="113" spans="4:11" ht="15" customHeight="1" x14ac:dyDescent="0.4">
      <c r="D113" s="129"/>
      <c r="E113" s="30" t="s">
        <v>436</v>
      </c>
      <c r="F113" s="30">
        <v>67</v>
      </c>
      <c r="G113" s="121"/>
      <c r="H113" s="153"/>
      <c r="I113" s="156"/>
      <c r="J113" s="81" t="s">
        <v>349</v>
      </c>
      <c r="K113" s="99">
        <f>IF(COUNTIF($J$107:J113,J113)&gt;1,"重複",IFERROR(VLOOKUP(J113,system!$C$164:$D$187,2,FALSE),0))</f>
        <v>2</v>
      </c>
    </row>
    <row r="114" spans="4:11" ht="15" customHeight="1" x14ac:dyDescent="0.4">
      <c r="D114" s="129"/>
      <c r="E114" s="137" t="s">
        <v>446</v>
      </c>
      <c r="F114" s="140">
        <f>IF(SUM(K106+K125+K130)=F113,SUM(K106+K125+K130),SUM(K106+K125+K130))</f>
        <v>85</v>
      </c>
      <c r="G114" s="121"/>
      <c r="H114" s="153"/>
      <c r="I114" s="156"/>
      <c r="J114" s="81" t="s">
        <v>357</v>
      </c>
      <c r="K114" s="99">
        <f>IF(COUNTIF($J$107:J114,J114)&gt;1,"重複",IFERROR(VLOOKUP(J114,system!$C$164:$D$187,2,FALSE),0))</f>
        <v>2</v>
      </c>
    </row>
    <row r="115" spans="4:11" ht="15" customHeight="1" x14ac:dyDescent="0.4">
      <c r="D115" s="129"/>
      <c r="E115" s="137"/>
      <c r="F115" s="140"/>
      <c r="G115" s="121"/>
      <c r="H115" s="153"/>
      <c r="I115" s="156"/>
      <c r="J115" s="81" t="s">
        <v>359</v>
      </c>
      <c r="K115" s="99">
        <f>IF(COUNTIF($J$107:J115,J115)&gt;1,"重複",IFERROR(VLOOKUP(J115,system!$C$164:$D$187,2,FALSE),0))</f>
        <v>2</v>
      </c>
    </row>
    <row r="116" spans="4:11" ht="15" customHeight="1" x14ac:dyDescent="0.4">
      <c r="D116" s="129"/>
      <c r="G116" s="121"/>
      <c r="H116" s="153"/>
      <c r="I116" s="156"/>
      <c r="J116" s="81" t="s">
        <v>469</v>
      </c>
      <c r="K116" s="99">
        <f>IF(COUNTIF($J$107:J116,J116)&gt;1,"重複",IFERROR(VLOOKUP(J116,system!$C$164:$D$187,2,FALSE),0))</f>
        <v>2</v>
      </c>
    </row>
    <row r="117" spans="4:11" ht="15" customHeight="1" x14ac:dyDescent="0.4">
      <c r="D117" s="129"/>
      <c r="G117" s="121"/>
      <c r="H117" s="153"/>
      <c r="I117" s="156"/>
      <c r="J117" s="81" t="s">
        <v>353</v>
      </c>
      <c r="K117" s="99">
        <f>IF(COUNTIF($J$107:J117,J117)&gt;1,"重複",IFERROR(VLOOKUP(J117,system!$C$164:$D$187,2,FALSE),0))</f>
        <v>2</v>
      </c>
    </row>
    <row r="118" spans="4:11" ht="15" customHeight="1" x14ac:dyDescent="0.4">
      <c r="D118" s="129"/>
      <c r="G118" s="121"/>
      <c r="H118" s="153"/>
      <c r="I118" s="156"/>
      <c r="J118" s="81" t="s">
        <v>380</v>
      </c>
      <c r="K118" s="99">
        <f>IF(COUNTIF($J$107:J118,J118)&gt;1,"重複",IFERROR(VLOOKUP(J118,system!$C$164:$D$187,2,FALSE),0))</f>
        <v>2</v>
      </c>
    </row>
    <row r="119" spans="4:11" ht="15" customHeight="1" x14ac:dyDescent="0.4">
      <c r="D119" s="129"/>
      <c r="G119" s="121"/>
      <c r="H119" s="153"/>
      <c r="I119" s="156"/>
      <c r="J119" s="81" t="s">
        <v>384</v>
      </c>
      <c r="K119" s="99">
        <f>IF(COUNTIF($J$107:J119,J119)&gt;1,"重複",IFERROR(VLOOKUP(J119,system!$C$164:$D$187,2,FALSE),0))</f>
        <v>2</v>
      </c>
    </row>
    <row r="120" spans="4:11" ht="15" customHeight="1" x14ac:dyDescent="0.4">
      <c r="D120" s="129"/>
      <c r="G120" s="121"/>
      <c r="H120" s="153"/>
      <c r="I120" s="156"/>
      <c r="J120" s="81" t="s">
        <v>382</v>
      </c>
      <c r="K120" s="99">
        <f>IF(COUNTIF($J$107:J120,J120)&gt;1,"重複",IFERROR(VLOOKUP(J120,system!$C$164:$D$187,2,FALSE),0))</f>
        <v>2</v>
      </c>
    </row>
    <row r="121" spans="4:11" ht="15" customHeight="1" x14ac:dyDescent="0.4">
      <c r="D121" s="129"/>
      <c r="G121" s="121"/>
      <c r="H121" s="153"/>
      <c r="I121" s="156"/>
      <c r="J121" s="81" t="s">
        <v>361</v>
      </c>
      <c r="K121" s="99">
        <f>IF(COUNTIF($J$107:J121,J121)&gt;1,"重複",IFERROR(VLOOKUP(J121,system!$C$164:$D$187,2,FALSE),0))</f>
        <v>2</v>
      </c>
    </row>
    <row r="122" spans="4:11" ht="15" customHeight="1" x14ac:dyDescent="0.4">
      <c r="D122" s="129"/>
      <c r="G122" s="121"/>
      <c r="H122" s="153"/>
      <c r="I122" s="156"/>
      <c r="J122" s="81" t="s">
        <v>368</v>
      </c>
      <c r="K122" s="99">
        <f>IF(COUNTIF($J$107:J122,J122)&gt;1,"重複",IFERROR(VLOOKUP(J122,system!$C$164:$D$187,2,FALSE),0))</f>
        <v>2</v>
      </c>
    </row>
    <row r="123" spans="4:11" ht="15" customHeight="1" x14ac:dyDescent="0.4">
      <c r="D123" s="129"/>
      <c r="G123" s="121"/>
      <c r="H123" s="153"/>
      <c r="I123" s="156"/>
      <c r="J123" s="81" t="s">
        <v>390</v>
      </c>
      <c r="K123" s="99">
        <f>IF(COUNTIF($J$107:J123,J123)&gt;1,"重複",IFERROR(VLOOKUP(J123,system!$C$164:$D$187,2,FALSE),0))</f>
        <v>2</v>
      </c>
    </row>
    <row r="124" spans="4:11" ht="15" customHeight="1" thickBot="1" x14ac:dyDescent="0.45">
      <c r="D124" s="129"/>
      <c r="G124" s="121"/>
      <c r="H124" s="153"/>
      <c r="I124" s="156"/>
      <c r="J124" s="74" t="s">
        <v>394</v>
      </c>
      <c r="K124" s="97">
        <f>IF(COUNTIF($J$107:J124,J124)&gt;1,"重複",IFERROR(VLOOKUP(J124,system!$C$164:$D$187,2,FALSE),0))</f>
        <v>2</v>
      </c>
    </row>
    <row r="125" spans="4:11" ht="15" customHeight="1" thickTop="1" thickBot="1" x14ac:dyDescent="0.45">
      <c r="D125" s="129"/>
      <c r="G125" s="121"/>
      <c r="H125" s="154"/>
      <c r="I125" s="157"/>
      <c r="J125" s="104" t="s">
        <v>435</v>
      </c>
      <c r="K125" s="98">
        <f>SUM(K107:K124)</f>
        <v>36</v>
      </c>
    </row>
    <row r="126" spans="4:11" ht="15" customHeight="1" x14ac:dyDescent="0.4">
      <c r="D126" s="129"/>
      <c r="G126" s="121"/>
      <c r="H126" s="141"/>
      <c r="I126" s="145"/>
      <c r="J126" s="73" t="s">
        <v>396</v>
      </c>
      <c r="K126" s="96">
        <f>IFERROR(VLOOKUP(J126,system!$C$188:$D$202,2,FALSE),0)</f>
        <v>2</v>
      </c>
    </row>
    <row r="127" spans="4:11" ht="15" customHeight="1" x14ac:dyDescent="0.4">
      <c r="D127" s="129"/>
      <c r="G127" s="121"/>
      <c r="H127" s="142"/>
      <c r="I127" s="146"/>
      <c r="J127" s="81" t="s">
        <v>404</v>
      </c>
      <c r="K127" s="99">
        <f>IF(COUNTIF($J$126:J127,J127)&gt;1,"重複",IFERROR(VLOOKUP(J127,system!$C$188:$D$202,2,FALSE),0))</f>
        <v>2</v>
      </c>
    </row>
    <row r="128" spans="4:11" ht="15" customHeight="1" x14ac:dyDescent="0.4">
      <c r="D128" s="129"/>
      <c r="G128" s="121"/>
      <c r="H128" s="142"/>
      <c r="I128" s="146"/>
      <c r="J128" s="81" t="s">
        <v>408</v>
      </c>
      <c r="K128" s="99">
        <f>IF(COUNTIF($J$126:J128,J128)&gt;1,"重複",IFERROR(VLOOKUP(J128,system!$C$188:$D$202,2,FALSE),0))</f>
        <v>2</v>
      </c>
    </row>
    <row r="129" spans="3:11" ht="15" customHeight="1" thickBot="1" x14ac:dyDescent="0.45">
      <c r="D129" s="129"/>
      <c r="G129" s="121"/>
      <c r="H129" s="142"/>
      <c r="I129" s="146"/>
      <c r="J129" s="74" t="s">
        <v>470</v>
      </c>
      <c r="K129" s="99">
        <f>IF(COUNTIF($J$126:J129,J129)&gt;1,"重複",IFERROR(VLOOKUP(J129,system!$C$188:$D$202,2,FALSE),0))</f>
        <v>2</v>
      </c>
    </row>
    <row r="130" spans="3:11" ht="15" customHeight="1" thickTop="1" thickBot="1" x14ac:dyDescent="0.45">
      <c r="C130" s="28"/>
      <c r="D130" s="130"/>
      <c r="E130" s="22"/>
      <c r="F130" s="22"/>
      <c r="G130" s="122"/>
      <c r="H130" s="143"/>
      <c r="I130" s="147"/>
      <c r="J130" s="104" t="s">
        <v>435</v>
      </c>
      <c r="K130" s="98">
        <f>SUM(K126:K129)</f>
        <v>8</v>
      </c>
    </row>
  </sheetData>
  <mergeCells count="92">
    <mergeCell ref="A4:A5"/>
    <mergeCell ref="B4:B5"/>
    <mergeCell ref="B1:K1"/>
    <mergeCell ref="E2:F4"/>
    <mergeCell ref="G2:G4"/>
    <mergeCell ref="H2:H4"/>
    <mergeCell ref="I2:J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45:H52"/>
    <mergeCell ref="E49:E50"/>
    <mergeCell ref="F49:F50"/>
    <mergeCell ref="G53:G58"/>
    <mergeCell ref="F32:F33"/>
    <mergeCell ref="G35:G41"/>
    <mergeCell ref="H35:H36"/>
    <mergeCell ref="H53:H58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</mergeCells>
  <phoneticPr fontId="2"/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33" priority="1" operator="containsText" text="FALSE">
      <formula>NOT(ISERROR(SEARCH("FALSE",B7)))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K7:K12">
    <cfRule type="containsText" dxfId="32" priority="24" operator="containsText" text="重複">
      <formula>NOT(ISERROR(SEARCH("重複",K7)))</formula>
    </cfRule>
  </conditionalFormatting>
  <conditionalFormatting sqref="K14:K18">
    <cfRule type="containsText" dxfId="31" priority="23" operator="containsText" text="重複">
      <formula>NOT(ISERROR(SEARCH("重複",K14)))</formula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0:K25">
    <cfRule type="containsText" dxfId="30" priority="21" operator="containsText" text="重複">
      <formula>NOT(ISERROR(SEARCH("重複",K20)))</formula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28:K29">
    <cfRule type="containsText" dxfId="29" priority="22" operator="containsText" text="重複">
      <formula>NOT(ISERROR(SEARCH("重複",K28)))</formula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1:K33">
    <cfRule type="containsText" dxfId="28" priority="20" operator="containsText" text="重複">
      <formula>NOT(ISERROR(SEARCH("重複",K31)))</formula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37:K40">
    <cfRule type="containsText" dxfId="27" priority="19" operator="containsText" text="重複">
      <formula>NOT(ISERROR(SEARCH("重複",K37)))</formula>
    </cfRule>
  </conditionalFormatting>
  <conditionalFormatting sqref="K42:K43">
    <cfRule type="containsText" dxfId="26" priority="18" operator="containsText" text="重複">
      <formula>NOT(ISERROR(SEARCH("重複",K42)))</formula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45:K50">
    <cfRule type="containsText" dxfId="25" priority="17" operator="containsText" text="重複">
      <formula>NOT(ISERROR(SEARCH("重複",K45)))</formula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K53:K57">
    <cfRule type="containsText" dxfId="24" priority="16" operator="containsText" text="重複">
      <formula>NOT(ISERROR(SEARCH("重複",K53)))</formula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K61:K63">
    <cfRule type="containsText" dxfId="23" priority="15" operator="containsText" text="重複">
      <formula>NOT(ISERROR(SEARCH("重複",K61)))</formula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K67:K71">
    <cfRule type="containsText" dxfId="22" priority="14" operator="containsText" text="重複">
      <formula>NOT(ISERROR(SEARCH("重複",K67)))</formula>
    </cfRule>
  </conditionalFormatting>
  <conditionalFormatting sqref="K73:K79">
    <cfRule type="containsText" dxfId="21" priority="13" operator="containsText" text="重複">
      <formula>NOT(ISERROR(SEARCH("重複",K73)))</formula>
    </cfRule>
  </conditionalFormatting>
  <conditionalFormatting sqref="K81:K86">
    <cfRule type="containsText" dxfId="20" priority="12" operator="containsText" text="重複">
      <formula>NOT(ISERROR(SEARCH("重複",K81)))</formula>
    </cfRule>
  </conditionalFormatting>
  <conditionalFormatting sqref="K88:K105">
    <cfRule type="containsText" dxfId="19" priority="7" operator="containsText" text="重複">
      <formula>NOT(ISERROR(SEARCH("重複",K88)))</formula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07:K124">
    <cfRule type="containsText" dxfId="18" priority="6" operator="containsText" text="重複">
      <formula>NOT(ISERROR(SEARCH("重複",K107)))</formula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126:K129">
    <cfRule type="containsText" dxfId="17" priority="5" operator="containsText" text="重複">
      <formula>NOT(ISERROR(SEARCH("重複",K126)))</formula>
    </cfRule>
  </conditionalFormatting>
  <dataValidations count="2">
    <dataValidation showInputMessage="1" showErrorMessage="1" sqref="J19" xr:uid="{00000000-0002-0000-0000-000000000000}"/>
    <dataValidation type="list" allowBlank="1" showInputMessage="1" showErrorMessage="1" sqref="K126:K129" xr:uid="{00000000-0002-0000-0000-000001000000}">
      <formula1>"0, 1, 2, 3, 4, 8"</formula1>
    </dataValidation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2000000}">
          <x14:formula1>
            <xm:f>system!$C$20:$C$21</xm:f>
          </x14:formula1>
          <xm:sqref>J28:J29</xm:sqref>
        </x14:dataValidation>
        <x14:dataValidation type="list" allowBlank="1" showInputMessage="1" showErrorMessage="1" xr:uid="{00000000-0002-0000-0000-000003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000-000004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000-000005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000-000006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000-000007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000-000008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000-000009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000-00000A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000-00000B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000-00000C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000-00000D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000-00000E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000-00000F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000-000010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000-000011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000-000012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000-000013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000-000014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000-000015000000}">
          <x14:formula1>
            <xm:f>system!$C$188:$C$202</xm:f>
          </x14:formula1>
          <xm:sqref>J126:J129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tabSelected="1" topLeftCell="B1" zoomScale="80" zoomScaleNormal="80" workbookViewId="0">
      <selection activeCell="L33" sqref="L33"/>
    </sheetView>
  </sheetViews>
  <sheetFormatPr defaultRowHeight="18.75" x14ac:dyDescent="0.4"/>
  <cols>
    <col min="3" max="3" width="9.375" bestFit="1" customWidth="1"/>
    <col min="4" max="4" width="17.875" customWidth="1"/>
    <col min="5" max="5" width="9.125" customWidth="1"/>
    <col min="6" max="6" width="5" customWidth="1"/>
    <col min="7" max="7" width="14.875" customWidth="1"/>
    <col min="8" max="8" width="17.75" customWidth="1"/>
    <col min="9" max="9" width="6.625" customWidth="1"/>
    <col min="10" max="10" width="38.25" customWidth="1"/>
    <col min="11" max="11" width="9" customWidth="1"/>
  </cols>
  <sheetData>
    <row r="1" spans="1:37" s="24" customFormat="1" ht="41.25" customHeight="1" thickBot="1" x14ac:dyDescent="0.45">
      <c r="B1" s="194" t="s">
        <v>472</v>
      </c>
      <c r="C1" s="194"/>
      <c r="D1" s="194"/>
      <c r="E1" s="194"/>
      <c r="F1" s="194"/>
      <c r="G1" s="194"/>
      <c r="H1" s="194"/>
      <c r="I1" s="194"/>
      <c r="J1" s="194"/>
      <c r="K1" s="19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5" customHeight="1" thickBot="1" x14ac:dyDescent="0.45">
      <c r="E2" s="195" t="s">
        <v>447</v>
      </c>
      <c r="F2" s="196"/>
      <c r="G2" s="201"/>
      <c r="H2" s="195" t="s">
        <v>448</v>
      </c>
      <c r="I2" s="204"/>
      <c r="J2" s="201"/>
      <c r="K2" s="71"/>
    </row>
    <row r="3" spans="1:37" ht="15" customHeight="1" thickBot="1" x14ac:dyDescent="0.45">
      <c r="A3" s="79" t="s">
        <v>441</v>
      </c>
      <c r="B3" s="35">
        <v>124</v>
      </c>
      <c r="E3" s="197"/>
      <c r="F3" s="198"/>
      <c r="G3" s="202"/>
      <c r="H3" s="197"/>
      <c r="I3" s="205"/>
      <c r="J3" s="202"/>
      <c r="K3" s="21"/>
    </row>
    <row r="4" spans="1:37" ht="15" customHeight="1" thickBot="1" x14ac:dyDescent="0.45">
      <c r="A4" s="171" t="s">
        <v>449</v>
      </c>
      <c r="B4" s="192">
        <f>C15+F114+K13</f>
        <v>0</v>
      </c>
      <c r="E4" s="199"/>
      <c r="F4" s="200"/>
      <c r="G4" s="203"/>
      <c r="H4" s="199"/>
      <c r="I4" s="206"/>
      <c r="J4" s="203"/>
      <c r="K4" s="21"/>
    </row>
    <row r="5" spans="1:37" ht="15" customHeight="1" thickBot="1" x14ac:dyDescent="0.45">
      <c r="A5" s="180"/>
      <c r="B5" s="193"/>
      <c r="E5" s="70"/>
      <c r="F5" s="70"/>
      <c r="G5" s="70"/>
      <c r="H5" s="70"/>
      <c r="I5" s="70"/>
      <c r="J5" s="70"/>
      <c r="K5" s="21"/>
    </row>
    <row r="6" spans="1:37" ht="15" customHeight="1" thickBot="1" x14ac:dyDescent="0.45">
      <c r="A6" s="79" t="s">
        <v>467</v>
      </c>
      <c r="B6" s="35">
        <f>F28+F45+F60+F67+F106</f>
        <v>0</v>
      </c>
      <c r="H6" s="186" t="s">
        <v>468</v>
      </c>
      <c r="I6" s="186"/>
      <c r="J6" s="186"/>
      <c r="K6" s="186"/>
    </row>
    <row r="7" spans="1:37" ht="15" customHeight="1" thickBot="1" x14ac:dyDescent="0.45">
      <c r="A7" s="79" t="s">
        <v>442</v>
      </c>
      <c r="B7" s="35" t="b">
        <f>IF(AND(F32&gt;=27,F49&gt;=10,F63&gt;=4,F70&gt;=6,F77&gt;=2,F110&gt;=26,F114&gt;=67),TRUE,FALSE)</f>
        <v>0</v>
      </c>
      <c r="D7" s="118" t="s">
        <v>0</v>
      </c>
      <c r="E7" s="26"/>
      <c r="F7" s="26"/>
      <c r="G7" s="120"/>
      <c r="H7" s="123"/>
      <c r="I7" s="125"/>
      <c r="J7" s="72"/>
      <c r="K7" s="95">
        <f>IFERROR(VLOOKUP($J7,system!$C$2:$D$7,2,FALSE),0)</f>
        <v>0</v>
      </c>
    </row>
    <row r="8" spans="1:37" ht="15" customHeight="1" thickBot="1" x14ac:dyDescent="0.45">
      <c r="A8" s="79" t="s">
        <v>464</v>
      </c>
      <c r="B8" s="108">
        <f>K26</f>
        <v>0</v>
      </c>
      <c r="D8" s="129"/>
      <c r="G8" s="121"/>
      <c r="H8" s="124"/>
      <c r="I8" s="126"/>
      <c r="J8" s="73"/>
      <c r="K8" s="96">
        <f>IF(COUNTIF($J$7:J8,J8)&gt;1,"重複",IFERROR(VLOOKUP($J8,system!$C$2:$D$7,2,FALSE),0))</f>
        <v>0</v>
      </c>
    </row>
    <row r="9" spans="1:37" ht="15" customHeight="1" thickBot="1" x14ac:dyDescent="0.45">
      <c r="A9" s="79" t="s">
        <v>465</v>
      </c>
      <c r="B9" s="35">
        <f>K51</f>
        <v>0</v>
      </c>
      <c r="D9" s="129"/>
      <c r="G9" s="121"/>
      <c r="H9" s="124"/>
      <c r="I9" s="126"/>
      <c r="J9" s="73"/>
      <c r="K9" s="96">
        <f>IF(COUNTIF($J$7:J9,J9)&gt;1,"重複",IFERROR(VLOOKUP($J9,system!$C$2:$D$7,2,FALSE),0))</f>
        <v>0</v>
      </c>
    </row>
    <row r="10" spans="1:37" ht="15" customHeight="1" x14ac:dyDescent="0.4">
      <c r="D10" s="129"/>
      <c r="G10" s="121"/>
      <c r="H10" s="124"/>
      <c r="I10" s="126"/>
      <c r="J10" s="73"/>
      <c r="K10" s="96">
        <f>IF(COUNTIF($J$7:J10,J10)&gt;1,"重複",IFERROR(VLOOKUP($J10,system!$C$2:$D$7,2,FALSE),0))</f>
        <v>0</v>
      </c>
    </row>
    <row r="11" spans="1:37" ht="15" customHeight="1" x14ac:dyDescent="0.4">
      <c r="D11" s="129"/>
      <c r="G11" s="121"/>
      <c r="H11" s="124"/>
      <c r="I11" s="126"/>
      <c r="J11" s="73"/>
      <c r="K11" s="96">
        <f>IF(COUNTIF($J$7:J11,J11)&gt;1,"重複",IFERROR(VLOOKUP($J11,system!$C$2:$D$7,2,FALSE),0))</f>
        <v>0</v>
      </c>
    </row>
    <row r="12" spans="1:37" ht="15" customHeight="1" thickBot="1" x14ac:dyDescent="0.45">
      <c r="D12" s="129"/>
      <c r="G12" s="121"/>
      <c r="H12" s="124"/>
      <c r="I12" s="126"/>
      <c r="J12" s="74"/>
      <c r="K12" s="97">
        <f>IF(COUNTIF($J$7:J12,J12)&gt;1,"重複",IFERROR(VLOOKUP($J12,system!$C$2:$D$7,2,FALSE),0))</f>
        <v>0</v>
      </c>
    </row>
    <row r="13" spans="1:37" ht="15" customHeight="1" thickTop="1" thickBot="1" x14ac:dyDescent="0.45">
      <c r="B13" s="22"/>
      <c r="C13" s="22"/>
      <c r="D13" s="130"/>
      <c r="E13" s="22"/>
      <c r="F13" s="22"/>
      <c r="G13" s="122"/>
      <c r="H13" s="151"/>
      <c r="I13" s="127"/>
      <c r="J13" s="36" t="s">
        <v>435</v>
      </c>
      <c r="K13" s="98">
        <f>SUM(K7:K12)</f>
        <v>0</v>
      </c>
    </row>
    <row r="14" spans="1:37" ht="15" customHeight="1" x14ac:dyDescent="0.4">
      <c r="B14" s="113" t="s">
        <v>436</v>
      </c>
      <c r="C14" s="114">
        <v>52</v>
      </c>
      <c r="D14" s="169" t="s">
        <v>450</v>
      </c>
      <c r="G14" s="188" t="s">
        <v>1</v>
      </c>
      <c r="H14" s="131" t="s">
        <v>10</v>
      </c>
      <c r="I14" s="134">
        <v>14</v>
      </c>
      <c r="J14" s="72"/>
      <c r="K14" s="95">
        <f>IFERROR(VLOOKUP($J14,system!$C$8:$D$12,2,FALSE),0)</f>
        <v>0</v>
      </c>
    </row>
    <row r="15" spans="1:37" ht="15" customHeight="1" x14ac:dyDescent="0.4">
      <c r="B15" s="177" t="s">
        <v>446</v>
      </c>
      <c r="C15" s="144">
        <f>F32+F49+K58+F63+F70+F77+K87</f>
        <v>0</v>
      </c>
      <c r="D15" s="169"/>
      <c r="G15" s="189"/>
      <c r="H15" s="132"/>
      <c r="I15" s="135"/>
      <c r="J15" s="81"/>
      <c r="K15" s="99">
        <f>IF(COUNTIF($J$14:J15,J15)&gt;1,"重複",IFERROR(VLOOKUP($J15,system!$C$8:$D$12,2,FALSE),0))</f>
        <v>0</v>
      </c>
    </row>
    <row r="16" spans="1:37" ht="15" customHeight="1" x14ac:dyDescent="0.4">
      <c r="B16" s="178"/>
      <c r="C16" s="144"/>
      <c r="D16" s="169"/>
      <c r="F16" s="21"/>
      <c r="G16" s="189"/>
      <c r="H16" s="132"/>
      <c r="I16" s="135"/>
      <c r="J16" s="81"/>
      <c r="K16" s="99">
        <f>IF(COUNTIF($J$14:J16,J16)&gt;1,"重複",IFERROR(VLOOKUP($J16,system!$C$8:$D$12,2,FALSE),0))</f>
        <v>0</v>
      </c>
    </row>
    <row r="17" spans="2:11" ht="15" customHeight="1" x14ac:dyDescent="0.4">
      <c r="B17" s="31"/>
      <c r="C17" s="28"/>
      <c r="D17" s="169"/>
      <c r="F17" s="21"/>
      <c r="G17" s="189"/>
      <c r="H17" s="132"/>
      <c r="I17" s="135"/>
      <c r="J17" s="81"/>
      <c r="K17" s="99">
        <f>IF(COUNTIF($J$14:J17,J17)&gt;1,"重複",IFERROR(VLOOKUP($J17,system!$C$8:$D$12,2,FALSE),0))</f>
        <v>0</v>
      </c>
    </row>
    <row r="18" spans="2:11" ht="15" customHeight="1" thickBot="1" x14ac:dyDescent="0.45">
      <c r="B18" s="31"/>
      <c r="C18" s="28"/>
      <c r="D18" s="169"/>
      <c r="G18" s="189"/>
      <c r="H18" s="132"/>
      <c r="I18" s="135"/>
      <c r="J18" s="74"/>
      <c r="K18" s="97">
        <f>IF(COUNTIF($J$14:J18,J18)&gt;1,"重複",IFERROR(VLOOKUP($J18,system!$C$8:$D$12,2,FALSE),0))</f>
        <v>0</v>
      </c>
    </row>
    <row r="19" spans="2:11" ht="15" customHeight="1" thickTop="1" thickBot="1" x14ac:dyDescent="0.45">
      <c r="B19" s="31"/>
      <c r="C19" s="28"/>
      <c r="D19" s="169"/>
      <c r="G19" s="189"/>
      <c r="H19" s="133"/>
      <c r="I19" s="136"/>
      <c r="J19" s="36" t="s">
        <v>451</v>
      </c>
      <c r="K19" s="98">
        <f>SUM(K14:K18)</f>
        <v>0</v>
      </c>
    </row>
    <row r="20" spans="2:11" ht="15" customHeight="1" x14ac:dyDescent="0.4">
      <c r="B20" s="31"/>
      <c r="C20" s="28"/>
      <c r="D20" s="169"/>
      <c r="G20" s="189"/>
      <c r="H20" s="171" t="s">
        <v>456</v>
      </c>
      <c r="I20" s="181"/>
      <c r="J20" s="73"/>
      <c r="K20" s="96">
        <f>IFERROR(VLOOKUP(J20,system!$C$13:$D$18,2,FALSE),0)</f>
        <v>0</v>
      </c>
    </row>
    <row r="21" spans="2:11" ht="15" customHeight="1" x14ac:dyDescent="0.4">
      <c r="B21" s="31"/>
      <c r="C21" s="28"/>
      <c r="D21" s="169"/>
      <c r="G21" s="189"/>
      <c r="H21" s="179"/>
      <c r="I21" s="182"/>
      <c r="J21" s="81"/>
      <c r="K21" s="99">
        <f>IF(COUNTIF($J$20:J21,J21)&gt;1,"重複",IFERROR(VLOOKUP(J21,system!$C$13:$D$18,2,FALSE),0))</f>
        <v>0</v>
      </c>
    </row>
    <row r="22" spans="2:11" ht="15" customHeight="1" x14ac:dyDescent="0.4">
      <c r="B22" s="31"/>
      <c r="C22" s="28"/>
      <c r="D22" s="169"/>
      <c r="G22" s="189"/>
      <c r="H22" s="179"/>
      <c r="I22" s="182"/>
      <c r="J22" s="81"/>
      <c r="K22" s="99">
        <f>IF(COUNTIF($J$20:J22,J22)&gt;1,"重複",IFERROR(VLOOKUP(J22,system!$C$13:$D$18,2,FALSE),0))</f>
        <v>0</v>
      </c>
    </row>
    <row r="23" spans="2:11" ht="15" customHeight="1" x14ac:dyDescent="0.4">
      <c r="B23" s="31"/>
      <c r="C23" s="28"/>
      <c r="D23" s="169"/>
      <c r="G23" s="189"/>
      <c r="H23" s="179"/>
      <c r="I23" s="182"/>
      <c r="J23" s="81"/>
      <c r="K23" s="99">
        <f>IF(COUNTIF($J$20:J23,J23)&gt;1,"重複",IFERROR(VLOOKUP(J23,system!$C$13:$D$18,2,FALSE),0))</f>
        <v>0</v>
      </c>
    </row>
    <row r="24" spans="2:11" ht="15" customHeight="1" x14ac:dyDescent="0.4">
      <c r="B24" s="31"/>
      <c r="C24" s="28"/>
      <c r="D24" s="169"/>
      <c r="G24" s="189"/>
      <c r="H24" s="179"/>
      <c r="I24" s="182"/>
      <c r="J24" s="81"/>
      <c r="K24" s="99">
        <f>IF(COUNTIF($J$20:J24,J24)&gt;1,"重複",IFERROR(VLOOKUP(J24,system!$C$13:$D$18,2,FALSE),0))</f>
        <v>0</v>
      </c>
    </row>
    <row r="25" spans="2:11" ht="15" customHeight="1" thickBot="1" x14ac:dyDescent="0.45">
      <c r="B25" s="31"/>
      <c r="C25" s="28"/>
      <c r="D25" s="169"/>
      <c r="G25" s="189"/>
      <c r="H25" s="179"/>
      <c r="I25" s="182"/>
      <c r="J25" s="74"/>
      <c r="K25" s="97">
        <f>IF(COUNTIF($J$20:J25,J25)&gt;1,"重複",IFERROR(VLOOKUP(J25,system!$C$13:$D$18,2,FALSE),0))</f>
        <v>0</v>
      </c>
    </row>
    <row r="26" spans="2:11" ht="15" customHeight="1" thickBot="1" x14ac:dyDescent="0.45">
      <c r="B26" s="31"/>
      <c r="C26" s="28"/>
      <c r="D26" s="169"/>
      <c r="G26" s="190"/>
      <c r="H26" s="179"/>
      <c r="I26" s="78">
        <v>4</v>
      </c>
      <c r="J26" s="77" t="s">
        <v>452</v>
      </c>
      <c r="K26" s="100">
        <f>(COUNTIF(J20:J25,"=フーリエ解析")+COUNTIF(J20:J25,"=ラプラス変換")+COUNTIF(J20:J25,"=微分方程式")+COUNTIF(J20:J25,"=ベクトル解析"))*2</f>
        <v>0</v>
      </c>
    </row>
    <row r="27" spans="2:11" ht="15" customHeight="1" thickBot="1" x14ac:dyDescent="0.45">
      <c r="B27" s="31"/>
      <c r="C27" s="28"/>
      <c r="D27" s="169"/>
      <c r="E27" s="109" t="s">
        <v>10</v>
      </c>
      <c r="F27" s="110">
        <v>21</v>
      </c>
      <c r="G27" s="191"/>
      <c r="H27" s="180"/>
      <c r="I27" s="75"/>
      <c r="J27" s="76" t="s">
        <v>453</v>
      </c>
      <c r="K27" s="101">
        <f>SUM(K20:K25)</f>
        <v>0</v>
      </c>
    </row>
    <row r="28" spans="2:11" ht="15" customHeight="1" x14ac:dyDescent="0.4">
      <c r="B28" s="31"/>
      <c r="C28" s="28"/>
      <c r="D28" s="169"/>
      <c r="E28" s="137" t="s">
        <v>445</v>
      </c>
      <c r="F28" s="144">
        <f>K19+K30+K36</f>
        <v>0</v>
      </c>
      <c r="G28" s="183" t="s">
        <v>2</v>
      </c>
      <c r="H28" s="131" t="s">
        <v>10</v>
      </c>
      <c r="I28" s="134">
        <v>5</v>
      </c>
      <c r="J28" s="72"/>
      <c r="K28" s="95">
        <f>IFERROR(VLOOKUP(J28,system!$C$20:$D$21,2,FALSE),0)</f>
        <v>0</v>
      </c>
    </row>
    <row r="29" spans="2:11" ht="15" customHeight="1" thickBot="1" x14ac:dyDescent="0.45">
      <c r="B29" s="31"/>
      <c r="C29" s="28"/>
      <c r="D29" s="169"/>
      <c r="E29" s="137"/>
      <c r="F29" s="144"/>
      <c r="G29" s="184"/>
      <c r="H29" s="132"/>
      <c r="I29" s="135"/>
      <c r="J29" s="74"/>
      <c r="K29" s="97">
        <f>IF(COUNTIF($J$28:J29,J29)&gt;1,"重複",IFERROR(VLOOKUP(J29,system!$C$20:$D$21,2,FALSE),0))</f>
        <v>0</v>
      </c>
    </row>
    <row r="30" spans="2:11" ht="15" customHeight="1" thickTop="1" thickBot="1" x14ac:dyDescent="0.45">
      <c r="B30" s="31"/>
      <c r="C30" s="28"/>
      <c r="D30" s="169"/>
      <c r="G30" s="184"/>
      <c r="H30" s="133"/>
      <c r="I30" s="136"/>
      <c r="J30" s="36" t="s">
        <v>454</v>
      </c>
      <c r="K30" s="98">
        <f>SUM(K28:K29)</f>
        <v>0</v>
      </c>
    </row>
    <row r="31" spans="2:11" ht="15" customHeight="1" x14ac:dyDescent="0.4">
      <c r="B31" s="31"/>
      <c r="C31" s="28"/>
      <c r="D31" s="169"/>
      <c r="E31" s="30" t="s">
        <v>436</v>
      </c>
      <c r="F31" s="28">
        <v>27</v>
      </c>
      <c r="G31" s="184"/>
      <c r="H31" s="141" t="s">
        <v>11</v>
      </c>
      <c r="I31" s="145"/>
      <c r="J31" s="73"/>
      <c r="K31" s="96">
        <f>IFERROR(VLOOKUP(J31,system!$C$22:$D$24,2,FALSE),0)</f>
        <v>0</v>
      </c>
    </row>
    <row r="32" spans="2:11" ht="15" customHeight="1" x14ac:dyDescent="0.4">
      <c r="B32" s="31"/>
      <c r="C32" s="28"/>
      <c r="D32" s="169"/>
      <c r="E32" s="137" t="s">
        <v>446</v>
      </c>
      <c r="F32" s="144">
        <f>K19+K27+K30+K34+K36+K41</f>
        <v>0</v>
      </c>
      <c r="G32" s="184"/>
      <c r="H32" s="142"/>
      <c r="I32" s="146"/>
      <c r="J32" s="81"/>
      <c r="K32" s="99">
        <f>IF(COUNTIF($J$31:J32,J32)&gt;1,"重複",IFERROR(VLOOKUP(J32,system!$C$22:$D$24,2,FALSE),0))</f>
        <v>0</v>
      </c>
    </row>
    <row r="33" spans="2:11" ht="15" customHeight="1" thickBot="1" x14ac:dyDescent="0.45">
      <c r="B33" s="31"/>
      <c r="C33" s="28"/>
      <c r="D33" s="169"/>
      <c r="E33" s="137"/>
      <c r="F33" s="144"/>
      <c r="G33" s="184"/>
      <c r="H33" s="142"/>
      <c r="I33" s="146"/>
      <c r="J33" s="74"/>
      <c r="K33" s="97">
        <f>IF(COUNTIF($J$31:J33,J33)&gt;1,"重複",IFERROR(VLOOKUP(J33,system!$C$22:$D$24,2,FALSE),0))</f>
        <v>0</v>
      </c>
    </row>
    <row r="34" spans="2:11" ht="15" customHeight="1" thickTop="1" thickBot="1" x14ac:dyDescent="0.45">
      <c r="B34" s="31"/>
      <c r="C34" s="28"/>
      <c r="D34" s="169"/>
      <c r="F34" s="28"/>
      <c r="G34" s="185"/>
      <c r="H34" s="143"/>
      <c r="I34" s="147"/>
      <c r="J34" s="36" t="s">
        <v>455</v>
      </c>
      <c r="K34" s="98">
        <f>SUM(K31:K33)</f>
        <v>0</v>
      </c>
    </row>
    <row r="35" spans="2:11" ht="15" customHeight="1" thickBot="1" x14ac:dyDescent="0.45">
      <c r="B35" s="31"/>
      <c r="C35" s="28"/>
      <c r="D35" s="169"/>
      <c r="F35" s="28"/>
      <c r="G35" s="162" t="s">
        <v>3</v>
      </c>
      <c r="H35" s="131" t="s">
        <v>10</v>
      </c>
      <c r="I35" s="134">
        <v>2</v>
      </c>
      <c r="J35" s="82"/>
      <c r="K35" s="102">
        <f>IFERROR(VLOOKUP(J35,system!$C$25:$D$25,2,FALSE),0)</f>
        <v>0</v>
      </c>
    </row>
    <row r="36" spans="2:11" ht="15" customHeight="1" thickTop="1" thickBot="1" x14ac:dyDescent="0.45">
      <c r="B36" s="31"/>
      <c r="C36" s="28"/>
      <c r="D36" s="169"/>
      <c r="G36" s="163"/>
      <c r="H36" s="133"/>
      <c r="I36" s="136"/>
      <c r="J36" s="36" t="s">
        <v>454</v>
      </c>
      <c r="K36" s="98">
        <f>K35</f>
        <v>0</v>
      </c>
    </row>
    <row r="37" spans="2:11" ht="15" customHeight="1" x14ac:dyDescent="0.4">
      <c r="B37" s="31"/>
      <c r="C37" s="28"/>
      <c r="D37" s="169"/>
      <c r="F37" s="28"/>
      <c r="G37" s="163"/>
      <c r="H37" s="142" t="s">
        <v>11</v>
      </c>
      <c r="I37" s="145"/>
      <c r="J37" s="73"/>
      <c r="K37" s="96">
        <f>IFERROR(VLOOKUP(J37,system!$C$26:$D$29,2,FALSE),0)</f>
        <v>0</v>
      </c>
    </row>
    <row r="38" spans="2:11" ht="15" customHeight="1" x14ac:dyDescent="0.4">
      <c r="B38" s="31"/>
      <c r="C38" s="28"/>
      <c r="D38" s="169"/>
      <c r="F38" s="28"/>
      <c r="G38" s="163"/>
      <c r="H38" s="142"/>
      <c r="I38" s="146"/>
      <c r="J38" s="81"/>
      <c r="K38" s="99">
        <f>IF(COUNTIF($J$37:J38,J38)&gt;1,"重複",IFERROR(VLOOKUP(J38,system!$C$26:$D$29,2,FALSE),0))</f>
        <v>0</v>
      </c>
    </row>
    <row r="39" spans="2:11" ht="15" customHeight="1" x14ac:dyDescent="0.4">
      <c r="B39" s="31"/>
      <c r="C39" s="28"/>
      <c r="D39" s="169"/>
      <c r="F39" s="28"/>
      <c r="G39" s="163"/>
      <c r="H39" s="142"/>
      <c r="I39" s="146"/>
      <c r="J39" s="81"/>
      <c r="K39" s="99">
        <f>IF(COUNTIF($J$37:J39,J39)&gt;1,"重複",IFERROR(VLOOKUP(J39,system!$C$26:$D$29,2,FALSE),0))</f>
        <v>0</v>
      </c>
    </row>
    <row r="40" spans="2:11" ht="15" customHeight="1" x14ac:dyDescent="0.4">
      <c r="B40" s="31"/>
      <c r="C40" s="28"/>
      <c r="D40" s="169"/>
      <c r="F40" s="28"/>
      <c r="G40" s="163"/>
      <c r="H40" s="142"/>
      <c r="I40" s="146"/>
      <c r="J40" s="81"/>
      <c r="K40" s="99">
        <f>IF(COUNTIF($J$37:J40,J40)&gt;1,"重複",IFERROR(VLOOKUP(J40,system!$C$26:$D$29,2,FALSE),0))</f>
        <v>0</v>
      </c>
    </row>
    <row r="41" spans="2:11" ht="15" customHeight="1" thickBot="1" x14ac:dyDescent="0.45">
      <c r="B41" s="31"/>
      <c r="C41" s="28"/>
      <c r="D41" s="187"/>
      <c r="E41" s="22"/>
      <c r="F41" s="29"/>
      <c r="G41" s="163"/>
      <c r="H41" s="143"/>
      <c r="I41" s="147"/>
      <c r="J41" s="33" t="s">
        <v>455</v>
      </c>
      <c r="K41" s="97">
        <f>SUM(K37:K40)</f>
        <v>0</v>
      </c>
    </row>
    <row r="42" spans="2:11" ht="15" customHeight="1" x14ac:dyDescent="0.4">
      <c r="B42" s="31"/>
      <c r="C42" s="28"/>
      <c r="D42" s="128" t="s">
        <v>4</v>
      </c>
      <c r="E42" s="26"/>
      <c r="F42" s="27"/>
      <c r="G42" s="162" t="s">
        <v>5</v>
      </c>
      <c r="H42" s="131" t="s">
        <v>10</v>
      </c>
      <c r="I42" s="134">
        <v>4</v>
      </c>
      <c r="J42" s="72"/>
      <c r="K42" s="95">
        <f>IFERROR(VLOOKUP(J42,system!$C$31:$D$32,2,FALSE),0)</f>
        <v>0</v>
      </c>
    </row>
    <row r="43" spans="2:11" ht="15" customHeight="1" thickBot="1" x14ac:dyDescent="0.45">
      <c r="B43" s="31"/>
      <c r="C43" s="28"/>
      <c r="D43" s="169"/>
      <c r="F43" s="28"/>
      <c r="G43" s="163"/>
      <c r="H43" s="132"/>
      <c r="I43" s="135"/>
      <c r="J43" s="74"/>
      <c r="K43" s="97">
        <f>IF(COUNTIF($J$42:J43,J43)&gt;1,"重複",IFERROR(VLOOKUP(J43,system!$C$31:$D$32,2,FALSE),0))</f>
        <v>0</v>
      </c>
    </row>
    <row r="44" spans="2:11" ht="15" customHeight="1" thickTop="1" thickBot="1" x14ac:dyDescent="0.45">
      <c r="B44" s="31"/>
      <c r="C44" s="28"/>
      <c r="D44" s="169"/>
      <c r="E44" s="109" t="s">
        <v>10</v>
      </c>
      <c r="F44" s="110">
        <v>4</v>
      </c>
      <c r="G44" s="163"/>
      <c r="H44" s="133"/>
      <c r="I44" s="136"/>
      <c r="J44" s="36" t="s">
        <v>454</v>
      </c>
      <c r="K44" s="98">
        <f>SUM(K42:K43)</f>
        <v>0</v>
      </c>
    </row>
    <row r="45" spans="2:11" ht="15" customHeight="1" x14ac:dyDescent="0.4">
      <c r="B45" s="31"/>
      <c r="C45" s="28"/>
      <c r="D45" s="169"/>
      <c r="E45" s="137" t="s">
        <v>445</v>
      </c>
      <c r="F45" s="144">
        <f>K44</f>
        <v>0</v>
      </c>
      <c r="G45" s="163"/>
      <c r="H45" s="171" t="s">
        <v>458</v>
      </c>
      <c r="I45" s="91"/>
      <c r="J45" s="73"/>
      <c r="K45" s="96">
        <f>IFERROR(VLOOKUP(J45,system!$C$33:$D$38,2,FALSE),0)</f>
        <v>0</v>
      </c>
    </row>
    <row r="46" spans="2:11" ht="15" customHeight="1" x14ac:dyDescent="0.4">
      <c r="B46" s="31"/>
      <c r="C46" s="28"/>
      <c r="D46" s="169"/>
      <c r="E46" s="137"/>
      <c r="F46" s="144"/>
      <c r="G46" s="163"/>
      <c r="H46" s="142"/>
      <c r="I46" s="92"/>
      <c r="J46" s="81"/>
      <c r="K46" s="99">
        <f>IF(COUNTIF($J$45:J46,J46)&gt;1,"重複",IFERROR(VLOOKUP(J46,system!$C$33:$D$38,2,FALSE),0))</f>
        <v>0</v>
      </c>
    </row>
    <row r="47" spans="2:11" ht="15" customHeight="1" x14ac:dyDescent="0.4">
      <c r="B47" s="31"/>
      <c r="C47" s="28"/>
      <c r="D47" s="169"/>
      <c r="E47" s="34"/>
      <c r="G47" s="163"/>
      <c r="H47" s="142"/>
      <c r="I47" s="92"/>
      <c r="J47" s="81"/>
      <c r="K47" s="99">
        <f>IF(COUNTIF($J$45:J47,J47)&gt;1,"重複",IFERROR(VLOOKUP(J47,system!$C$33:$D$38,2,FALSE),0))</f>
        <v>0</v>
      </c>
    </row>
    <row r="48" spans="2:11" ht="15" customHeight="1" x14ac:dyDescent="0.4">
      <c r="B48" s="31"/>
      <c r="C48" s="28"/>
      <c r="D48" s="169"/>
      <c r="E48" s="30" t="s">
        <v>436</v>
      </c>
      <c r="F48" s="28">
        <v>10</v>
      </c>
      <c r="G48" s="163"/>
      <c r="H48" s="142"/>
      <c r="I48" s="92"/>
      <c r="J48" s="81"/>
      <c r="K48" s="99">
        <f>IF(COUNTIF($J$45:J48,J48)&gt;1,"重複",IFERROR(VLOOKUP(J48,system!$C$33:$D$38,2,FALSE),0))</f>
        <v>0</v>
      </c>
    </row>
    <row r="49" spans="2:11" ht="15" customHeight="1" x14ac:dyDescent="0.4">
      <c r="B49" s="31"/>
      <c r="C49" s="28"/>
      <c r="D49" s="169"/>
      <c r="E49" s="137" t="s">
        <v>446</v>
      </c>
      <c r="F49" s="144">
        <f>K44+K52</f>
        <v>0</v>
      </c>
      <c r="G49" s="163"/>
      <c r="H49" s="142"/>
      <c r="I49" s="92"/>
      <c r="J49" s="81"/>
      <c r="K49" s="99">
        <f>IF(COUNTIF($J$45:J49,J49)&gt;1,"重複",IFERROR(VLOOKUP(J49,system!$C$33:$D$38,2,FALSE),0))</f>
        <v>0</v>
      </c>
    </row>
    <row r="50" spans="2:11" ht="15" customHeight="1" thickBot="1" x14ac:dyDescent="0.45">
      <c r="B50" s="31"/>
      <c r="C50" s="28"/>
      <c r="D50" s="169"/>
      <c r="E50" s="137"/>
      <c r="F50" s="144"/>
      <c r="G50" s="163"/>
      <c r="H50" s="142"/>
      <c r="I50" s="92"/>
      <c r="J50" s="74"/>
      <c r="K50" s="97">
        <f>IF(COUNTIF($J$45:J50,J50)&gt;1,"重複",IFERROR(VLOOKUP(J50,system!$C$33:$D$38,2,FALSE),0))</f>
        <v>0</v>
      </c>
    </row>
    <row r="51" spans="2:11" ht="15" customHeight="1" thickBot="1" x14ac:dyDescent="0.45">
      <c r="B51" s="31"/>
      <c r="C51" s="28"/>
      <c r="D51" s="169"/>
      <c r="G51" s="163"/>
      <c r="H51" s="142"/>
      <c r="I51" s="94">
        <v>4</v>
      </c>
      <c r="J51" s="77" t="s">
        <v>457</v>
      </c>
      <c r="K51" s="100">
        <f>(COUNTIF(J45:J50,"=Ｌｉｓｔｅｎｉｎｇ＆ＳｐｅａｋｉｎｇⅡ")+COUNTIF(J45:J50,"=Ｒｅａｄｉｎｇ＆ＷｒｉｔｉｎｇⅡ")+COUNTIF(J45:J50,"=工学英語 Ⅰ")+COUNTIF(J45:J50,"=工学英語 Ⅱ"))*2</f>
        <v>0</v>
      </c>
    </row>
    <row r="52" spans="2:11" ht="15" customHeight="1" thickBot="1" x14ac:dyDescent="0.45">
      <c r="B52" s="31"/>
      <c r="C52" s="28"/>
      <c r="D52" s="169"/>
      <c r="E52" s="22"/>
      <c r="F52" s="29"/>
      <c r="G52" s="164"/>
      <c r="H52" s="143"/>
      <c r="I52" s="93"/>
      <c r="J52" s="76" t="s">
        <v>459</v>
      </c>
      <c r="K52" s="101">
        <f>SUM(K45:K50)</f>
        <v>0</v>
      </c>
    </row>
    <row r="53" spans="2:11" ht="15" customHeight="1" x14ac:dyDescent="0.4">
      <c r="B53" s="31"/>
      <c r="C53" s="28"/>
      <c r="D53" s="169"/>
      <c r="G53" s="172" t="s">
        <v>6</v>
      </c>
      <c r="H53" s="174"/>
      <c r="I53" s="145"/>
      <c r="J53" s="72"/>
      <c r="K53" s="95">
        <f>IFERROR(VLOOKUP(J53,system!$C$39:$D$47,2,FALSE),0)</f>
        <v>0</v>
      </c>
    </row>
    <row r="54" spans="2:11" ht="15" customHeight="1" x14ac:dyDescent="0.4">
      <c r="B54" s="31"/>
      <c r="C54" s="28"/>
      <c r="D54" s="169"/>
      <c r="F54" s="28"/>
      <c r="G54" s="173"/>
      <c r="H54" s="175"/>
      <c r="I54" s="146"/>
      <c r="J54" s="81"/>
      <c r="K54" s="99">
        <f>IF(COUNTIF($J$53:J54,J54)&gt;1,"重複",IFERROR(VLOOKUP(J54,system!$C$39:$D$47,2,FALSE),0))</f>
        <v>0</v>
      </c>
    </row>
    <row r="55" spans="2:11" ht="15" customHeight="1" x14ac:dyDescent="0.4">
      <c r="B55" s="31"/>
      <c r="C55" s="28"/>
      <c r="D55" s="169"/>
      <c r="F55" s="28"/>
      <c r="G55" s="173"/>
      <c r="H55" s="175"/>
      <c r="I55" s="146"/>
      <c r="J55" s="81"/>
      <c r="K55" s="99">
        <f>IF(COUNTIF($J$53:J55,J55)&gt;1,"重複",IFERROR(VLOOKUP(J55,system!$C$39:$D$47,2,FALSE),0))</f>
        <v>0</v>
      </c>
    </row>
    <row r="56" spans="2:11" ht="15" customHeight="1" x14ac:dyDescent="0.4">
      <c r="B56" s="31"/>
      <c r="C56" s="28"/>
      <c r="D56" s="169"/>
      <c r="F56" s="28"/>
      <c r="G56" s="173"/>
      <c r="H56" s="175"/>
      <c r="I56" s="146"/>
      <c r="J56" s="81"/>
      <c r="K56" s="99">
        <f>IF(COUNTIF($J$53:J56,J56)&gt;1,"重複",IFERROR(VLOOKUP(J56,system!$C$39:$D$47,2,FALSE),0))</f>
        <v>0</v>
      </c>
    </row>
    <row r="57" spans="2:11" ht="15" customHeight="1" thickBot="1" x14ac:dyDescent="0.45">
      <c r="B57" s="31"/>
      <c r="C57" s="28"/>
      <c r="D57" s="169"/>
      <c r="F57" s="28"/>
      <c r="G57" s="173"/>
      <c r="H57" s="175"/>
      <c r="I57" s="146"/>
      <c r="J57" s="74"/>
      <c r="K57" s="97">
        <f>IF(COUNTIF($J$53:J57,J57)&gt;1,"重複",IFERROR(VLOOKUP(J57,system!$C$39:$D$47,2,FALSE),0))</f>
        <v>0</v>
      </c>
    </row>
    <row r="58" spans="2:11" ht="15" customHeight="1" thickTop="1" thickBot="1" x14ac:dyDescent="0.45">
      <c r="B58" s="31"/>
      <c r="C58" s="28"/>
      <c r="D58" s="169"/>
      <c r="F58" s="28"/>
      <c r="G58" s="173"/>
      <c r="H58" s="176"/>
      <c r="I58" s="147"/>
      <c r="J58" s="36" t="s">
        <v>435</v>
      </c>
      <c r="K58" s="98">
        <f>SUM(K53:K57)</f>
        <v>0</v>
      </c>
    </row>
    <row r="59" spans="2:11" ht="15" customHeight="1" thickBot="1" x14ac:dyDescent="0.45">
      <c r="B59" s="31"/>
      <c r="C59" s="28"/>
      <c r="D59" s="118" t="s">
        <v>7</v>
      </c>
      <c r="E59" s="111" t="s">
        <v>10</v>
      </c>
      <c r="F59" s="112">
        <v>3</v>
      </c>
      <c r="G59" s="120"/>
      <c r="H59" s="131" t="s">
        <v>10</v>
      </c>
      <c r="I59" s="134">
        <v>3</v>
      </c>
      <c r="J59" s="82"/>
      <c r="K59" s="102">
        <f>IFERROR(VLOOKUP(J59,system!$C$48:$D$48,2,FALSE),0)</f>
        <v>0</v>
      </c>
    </row>
    <row r="60" spans="2:11" ht="15" customHeight="1" thickTop="1" thickBot="1" x14ac:dyDescent="0.45">
      <c r="B60" s="31"/>
      <c r="C60" s="28"/>
      <c r="D60" s="129"/>
      <c r="E60" s="137" t="s">
        <v>445</v>
      </c>
      <c r="F60" s="140">
        <f>K60</f>
        <v>0</v>
      </c>
      <c r="G60" s="121"/>
      <c r="H60" s="165"/>
      <c r="I60" s="166"/>
      <c r="J60" s="36" t="s">
        <v>454</v>
      </c>
      <c r="K60" s="103">
        <f>K59</f>
        <v>0</v>
      </c>
    </row>
    <row r="61" spans="2:11" ht="15" customHeight="1" x14ac:dyDescent="0.4">
      <c r="B61" s="31"/>
      <c r="C61" s="28"/>
      <c r="D61" s="129"/>
      <c r="E61" s="137"/>
      <c r="F61" s="140"/>
      <c r="G61" s="121"/>
      <c r="H61" s="167" t="s">
        <v>11</v>
      </c>
      <c r="I61" s="168"/>
      <c r="J61" s="81"/>
      <c r="K61" s="99">
        <f>IFERROR(VLOOKUP(J61,system!$C$49:$D$51,2,FALSE),0)</f>
        <v>0</v>
      </c>
    </row>
    <row r="62" spans="2:11" ht="15" customHeight="1" x14ac:dyDescent="0.4">
      <c r="B62" s="31"/>
      <c r="C62" s="28"/>
      <c r="D62" s="129"/>
      <c r="E62" s="30" t="s">
        <v>436</v>
      </c>
      <c r="F62">
        <v>4</v>
      </c>
      <c r="G62" s="121"/>
      <c r="H62" s="142"/>
      <c r="I62" s="126"/>
      <c r="J62" s="81"/>
      <c r="K62" s="99">
        <f>IF(COUNTIF($J$61:J62,J62)&gt;1,"重複",IFERROR(VLOOKUP(J62,system!$C$49:$D$51,2,FALSE),0))</f>
        <v>0</v>
      </c>
    </row>
    <row r="63" spans="2:11" ht="15" customHeight="1" thickBot="1" x14ac:dyDescent="0.45">
      <c r="B63" s="31"/>
      <c r="C63" s="28"/>
      <c r="D63" s="129"/>
      <c r="E63" s="137" t="s">
        <v>446</v>
      </c>
      <c r="F63" s="140">
        <f>K60+K64</f>
        <v>0</v>
      </c>
      <c r="G63" s="121"/>
      <c r="H63" s="142"/>
      <c r="I63" s="126"/>
      <c r="J63" s="74"/>
      <c r="K63" s="97">
        <f>IF(COUNTIF($J$61:J63,J63)&gt;1,"重複",IFERROR(VLOOKUP(J63,system!$C$49:$D$51,2,FALSE),0))</f>
        <v>0</v>
      </c>
    </row>
    <row r="64" spans="2:11" ht="15" customHeight="1" thickTop="1" thickBot="1" x14ac:dyDescent="0.45">
      <c r="B64" s="31"/>
      <c r="C64" s="28"/>
      <c r="D64" s="130"/>
      <c r="E64" s="170"/>
      <c r="F64" s="158"/>
      <c r="G64" s="122"/>
      <c r="H64" s="143"/>
      <c r="I64" s="127"/>
      <c r="J64" s="36" t="s">
        <v>455</v>
      </c>
      <c r="K64" s="98">
        <f>SUM(K61:K63)</f>
        <v>0</v>
      </c>
    </row>
    <row r="65" spans="2:15" ht="15" customHeight="1" thickBot="1" x14ac:dyDescent="0.45">
      <c r="B65" s="31"/>
      <c r="C65" s="28"/>
      <c r="D65" s="159" t="s">
        <v>8</v>
      </c>
      <c r="G65" s="120"/>
      <c r="H65" s="131" t="s">
        <v>10</v>
      </c>
      <c r="I65" s="134">
        <v>2</v>
      </c>
      <c r="J65" s="82"/>
      <c r="K65" s="102">
        <f>IFERROR(VLOOKUP(J65,system!$C$52:$D$52,2,FALSE),0)</f>
        <v>0</v>
      </c>
    </row>
    <row r="66" spans="2:15" ht="15" customHeight="1" thickTop="1" thickBot="1" x14ac:dyDescent="0.45">
      <c r="B66" s="31"/>
      <c r="C66" s="28"/>
      <c r="D66" s="160"/>
      <c r="E66" s="109" t="s">
        <v>10</v>
      </c>
      <c r="F66" s="23">
        <v>2</v>
      </c>
      <c r="G66" s="121"/>
      <c r="H66" s="133"/>
      <c r="I66" s="136"/>
      <c r="J66" s="36" t="s">
        <v>454</v>
      </c>
      <c r="K66" s="98">
        <f>K65</f>
        <v>0</v>
      </c>
    </row>
    <row r="67" spans="2:15" ht="15" customHeight="1" x14ac:dyDescent="0.4">
      <c r="B67" s="31"/>
      <c r="C67" s="28"/>
      <c r="D67" s="160"/>
      <c r="E67" s="137" t="s">
        <v>445</v>
      </c>
      <c r="F67" s="140">
        <f>K66</f>
        <v>0</v>
      </c>
      <c r="G67" s="121"/>
      <c r="H67" s="124"/>
      <c r="I67" s="125"/>
      <c r="J67" s="73"/>
      <c r="K67" s="96">
        <f>IFERROR(VLOOKUP(J67,system!$C$53:$D$90,2,FALSE),0)</f>
        <v>0</v>
      </c>
      <c r="L67" s="21"/>
      <c r="M67" s="21"/>
      <c r="N67" s="21"/>
      <c r="O67" s="21"/>
    </row>
    <row r="68" spans="2:15" ht="15" customHeight="1" x14ac:dyDescent="0.4">
      <c r="B68" s="31"/>
      <c r="C68" s="28"/>
      <c r="D68" s="160"/>
      <c r="E68" s="137"/>
      <c r="F68" s="140"/>
      <c r="G68" s="121"/>
      <c r="H68" s="124"/>
      <c r="I68" s="126"/>
      <c r="J68" s="81"/>
      <c r="K68" s="99">
        <f>IF(COUNTIF($J$67:J68,J68)&gt;1,"重複",IFERROR(VLOOKUP(J68,system!$C$53:$D$90,2,FALSE),0))</f>
        <v>0</v>
      </c>
      <c r="L68" s="21"/>
      <c r="M68" s="21"/>
      <c r="N68" s="21"/>
      <c r="O68" s="21"/>
    </row>
    <row r="69" spans="2:15" ht="15" customHeight="1" x14ac:dyDescent="0.4">
      <c r="B69" s="31"/>
      <c r="C69" s="28"/>
      <c r="D69" s="160"/>
      <c r="E69" s="30" t="s">
        <v>436</v>
      </c>
      <c r="F69">
        <v>6</v>
      </c>
      <c r="G69" s="121"/>
      <c r="H69" s="124"/>
      <c r="I69" s="126"/>
      <c r="J69" s="81"/>
      <c r="K69" s="99">
        <f>IF(COUNTIF($J$67:J69,J69)&gt;1,"重複",IFERROR(VLOOKUP(J69,system!$C$53:$D$90,2,FALSE),0))</f>
        <v>0</v>
      </c>
      <c r="L69" s="21"/>
      <c r="M69" s="21"/>
      <c r="N69" s="21"/>
      <c r="O69" s="21"/>
    </row>
    <row r="70" spans="2:15" ht="15" customHeight="1" x14ac:dyDescent="0.4">
      <c r="B70" s="31"/>
      <c r="C70" s="28"/>
      <c r="D70" s="160"/>
      <c r="E70" s="137" t="s">
        <v>446</v>
      </c>
      <c r="F70" s="140">
        <f>SUM(K66+K72)</f>
        <v>0</v>
      </c>
      <c r="G70" s="121"/>
      <c r="H70" s="124"/>
      <c r="I70" s="126"/>
      <c r="J70" s="81"/>
      <c r="K70" s="99">
        <f>IF(COUNTIF($J$67:J70,J70)&gt;1,"重複",IFERROR(VLOOKUP(J70,system!$C$53:$D$90,2,FALSE),0))</f>
        <v>0</v>
      </c>
      <c r="L70" s="21"/>
      <c r="M70" s="21"/>
      <c r="N70" s="21"/>
      <c r="O70" s="21"/>
    </row>
    <row r="71" spans="2:15" ht="15" customHeight="1" thickBot="1" x14ac:dyDescent="0.45">
      <c r="B71" s="31"/>
      <c r="C71" s="28"/>
      <c r="D71" s="160"/>
      <c r="E71" s="137"/>
      <c r="F71" s="140"/>
      <c r="G71" s="121"/>
      <c r="H71" s="124"/>
      <c r="I71" s="126"/>
      <c r="J71" s="74"/>
      <c r="K71" s="97">
        <f>IF(COUNTIF($J$67:J71,J71)&gt;1,"重複",IFERROR(VLOOKUP(J71,system!$C$53:$D$90,2,FALSE),0))</f>
        <v>0</v>
      </c>
      <c r="L71" s="21"/>
      <c r="M71" s="21"/>
      <c r="N71" s="21"/>
      <c r="O71" s="21"/>
    </row>
    <row r="72" spans="2:15" ht="15" customHeight="1" thickTop="1" thickBot="1" x14ac:dyDescent="0.45">
      <c r="B72" s="31"/>
      <c r="C72" s="28"/>
      <c r="D72" s="161"/>
      <c r="E72" s="21"/>
      <c r="F72" s="21"/>
      <c r="G72" s="122"/>
      <c r="H72" s="151"/>
      <c r="I72" s="127"/>
      <c r="J72" s="36" t="s">
        <v>455</v>
      </c>
      <c r="K72" s="98">
        <f>SUM(K67:K71)</f>
        <v>0</v>
      </c>
      <c r="L72" s="21"/>
      <c r="M72" s="21"/>
      <c r="N72" s="21"/>
      <c r="O72" s="21"/>
    </row>
    <row r="73" spans="2:15" ht="15" customHeight="1" x14ac:dyDescent="0.4">
      <c r="B73" s="31"/>
      <c r="C73" s="28"/>
      <c r="D73" s="118" t="s">
        <v>9</v>
      </c>
      <c r="E73" s="26"/>
      <c r="F73" s="27"/>
      <c r="G73" s="162" t="s">
        <v>432</v>
      </c>
      <c r="H73" s="123"/>
      <c r="I73" s="125"/>
      <c r="J73" s="72"/>
      <c r="K73" s="95">
        <f>IFERROR(VLOOKUP(J73,system!$C$91:$D$100,2,FALSE),0)</f>
        <v>0</v>
      </c>
      <c r="L73" s="80"/>
      <c r="M73" s="80"/>
      <c r="N73" s="80"/>
      <c r="O73" s="80"/>
    </row>
    <row r="74" spans="2:15" ht="15" customHeight="1" thickBot="1" x14ac:dyDescent="0.45">
      <c r="B74" s="31"/>
      <c r="C74" s="28"/>
      <c r="D74" s="129"/>
      <c r="F74" s="28"/>
      <c r="G74" s="163"/>
      <c r="H74" s="124"/>
      <c r="I74" s="126"/>
      <c r="J74" s="74"/>
      <c r="K74" s="97">
        <f>IF(COUNTIF($J$73:J74,J74)&gt;1,"重複",IFERROR(VLOOKUP(J74,system!$C$91:$D$100,2,FALSE),0))</f>
        <v>0</v>
      </c>
      <c r="L74" s="80"/>
      <c r="M74" s="80"/>
      <c r="N74" s="80"/>
      <c r="O74" s="80"/>
    </row>
    <row r="75" spans="2:15" ht="15" customHeight="1" thickTop="1" thickBot="1" x14ac:dyDescent="0.45">
      <c r="B75" s="31"/>
      <c r="C75" s="28"/>
      <c r="D75" s="129"/>
      <c r="F75" s="28"/>
      <c r="G75" s="164"/>
      <c r="H75" s="151"/>
      <c r="I75" s="127"/>
      <c r="J75" s="36" t="s">
        <v>455</v>
      </c>
      <c r="K75" s="98">
        <f>SUM(K73:K74)</f>
        <v>0</v>
      </c>
      <c r="L75" s="21"/>
      <c r="M75" s="21"/>
      <c r="N75" s="21"/>
      <c r="O75" s="21"/>
    </row>
    <row r="76" spans="2:15" ht="15" customHeight="1" x14ac:dyDescent="0.4">
      <c r="B76" s="31"/>
      <c r="C76" s="28"/>
      <c r="D76" s="129"/>
      <c r="E76" s="30" t="s">
        <v>436</v>
      </c>
      <c r="F76" s="28">
        <v>2</v>
      </c>
      <c r="G76" s="148" t="s">
        <v>444</v>
      </c>
      <c r="H76" s="123"/>
      <c r="I76" s="125"/>
      <c r="J76" s="72"/>
      <c r="K76" s="95">
        <f>IFERROR(VLOOKUP(J76,system!$C$101:$D$126,2,FALSE),0)</f>
        <v>0</v>
      </c>
      <c r="L76" s="80"/>
      <c r="M76" s="80"/>
      <c r="N76" s="80"/>
      <c r="O76" s="80"/>
    </row>
    <row r="77" spans="2:15" ht="15" customHeight="1" x14ac:dyDescent="0.4">
      <c r="B77" s="31"/>
      <c r="C77" s="28"/>
      <c r="D77" s="129"/>
      <c r="E77" s="137" t="s">
        <v>446</v>
      </c>
      <c r="F77" s="144">
        <f>K75+K80</f>
        <v>0</v>
      </c>
      <c r="G77" s="149"/>
      <c r="H77" s="124"/>
      <c r="I77" s="126"/>
      <c r="J77" s="81"/>
      <c r="K77" s="99">
        <f>IF(COUNTIF($J$76:J77,J77)&gt;1,"重複",IFERROR(VLOOKUP(J77,system!$C$101:$D$126,2,FALSE),0))</f>
        <v>0</v>
      </c>
      <c r="L77" s="80"/>
      <c r="M77" s="80"/>
      <c r="N77" s="80"/>
      <c r="O77" s="80"/>
    </row>
    <row r="78" spans="2:15" ht="15" customHeight="1" x14ac:dyDescent="0.4">
      <c r="B78" s="31"/>
      <c r="C78" s="28"/>
      <c r="D78" s="129"/>
      <c r="E78" s="140"/>
      <c r="F78" s="144"/>
      <c r="G78" s="149"/>
      <c r="H78" s="124"/>
      <c r="I78" s="126"/>
      <c r="J78" s="81"/>
      <c r="K78" s="99">
        <f>IF(COUNTIF($J$76:J78,J78)&gt;1,"重複",IFERROR(VLOOKUP(J78,system!$C$101:$D$126,2,FALSE),0))</f>
        <v>0</v>
      </c>
      <c r="L78" s="80"/>
      <c r="M78" s="80"/>
      <c r="N78" s="80"/>
      <c r="O78" s="80"/>
    </row>
    <row r="79" spans="2:15" ht="15" customHeight="1" thickBot="1" x14ac:dyDescent="0.45">
      <c r="B79" s="31"/>
      <c r="C79" s="28"/>
      <c r="D79" s="129"/>
      <c r="F79" s="28"/>
      <c r="G79" s="149"/>
      <c r="H79" s="124"/>
      <c r="I79" s="126"/>
      <c r="J79" s="74"/>
      <c r="K79" s="97">
        <f>IF(COUNTIF($J$76:J79,J79)&gt;1,"重複",IFERROR(VLOOKUP(J79,system!$C$101:$D$126,2,FALSE),0))</f>
        <v>0</v>
      </c>
      <c r="L79" s="80"/>
      <c r="M79" s="80"/>
      <c r="N79" s="80"/>
      <c r="O79" s="80"/>
    </row>
    <row r="80" spans="2:15" ht="15" customHeight="1" thickTop="1" thickBot="1" x14ac:dyDescent="0.45">
      <c r="B80" s="31"/>
      <c r="C80" s="28"/>
      <c r="D80" s="130"/>
      <c r="E80" s="22"/>
      <c r="F80" s="29"/>
      <c r="G80" s="150"/>
      <c r="H80" s="151"/>
      <c r="I80" s="127"/>
      <c r="J80" s="36" t="s">
        <v>455</v>
      </c>
      <c r="K80" s="98">
        <f>SUM(K76:K79)</f>
        <v>0</v>
      </c>
    </row>
    <row r="81" spans="2:11" ht="15" customHeight="1" x14ac:dyDescent="0.4">
      <c r="B81" s="31"/>
      <c r="C81" s="28"/>
      <c r="D81" s="118" t="s">
        <v>443</v>
      </c>
      <c r="E81" s="26"/>
      <c r="F81" s="26"/>
      <c r="G81" s="120"/>
      <c r="H81" s="123"/>
      <c r="I81" s="125"/>
      <c r="J81" s="72"/>
      <c r="K81" s="95">
        <f>IFERROR(VLOOKUP(J81,system!$C$127:$D$142,2,FALSE),0)</f>
        <v>0</v>
      </c>
    </row>
    <row r="82" spans="2:11" ht="15" customHeight="1" x14ac:dyDescent="0.4">
      <c r="B82" s="31"/>
      <c r="C82" s="28"/>
      <c r="D82" s="119"/>
      <c r="G82" s="121"/>
      <c r="H82" s="124"/>
      <c r="I82" s="126"/>
      <c r="J82" s="81"/>
      <c r="K82" s="99">
        <f>IF(COUNTIF($J$81:J82,J82)&gt;1,"重複",IFERROR(VLOOKUP(J82,system!$C$127:$D$142,2,FALSE),0))</f>
        <v>0</v>
      </c>
    </row>
    <row r="83" spans="2:11" ht="15" customHeight="1" x14ac:dyDescent="0.4">
      <c r="B83" s="31"/>
      <c r="C83" s="28"/>
      <c r="D83" s="119"/>
      <c r="E83" s="80"/>
      <c r="F83" s="21"/>
      <c r="G83" s="121"/>
      <c r="H83" s="124"/>
      <c r="I83" s="126"/>
      <c r="J83" s="81"/>
      <c r="K83" s="99">
        <f>IF(COUNTIF($J$81:J83,J83)&gt;1,"重複",IFERROR(VLOOKUP(J83,system!$C$127:$D$142,2,FALSE),0))</f>
        <v>0</v>
      </c>
    </row>
    <row r="84" spans="2:11" ht="15" customHeight="1" x14ac:dyDescent="0.4">
      <c r="B84" s="31"/>
      <c r="C84" s="28"/>
      <c r="D84" s="119"/>
      <c r="E84" s="21"/>
      <c r="F84" s="21"/>
      <c r="G84" s="121"/>
      <c r="H84" s="124"/>
      <c r="I84" s="126"/>
      <c r="J84" s="81"/>
      <c r="K84" s="99">
        <f>IF(COUNTIF($J$81:J84,J84)&gt;1,"重複",IFERROR(VLOOKUP(J84,system!$C$127:$D$142,2,FALSE),0))</f>
        <v>0</v>
      </c>
    </row>
    <row r="85" spans="2:11" ht="15" customHeight="1" x14ac:dyDescent="0.4">
      <c r="B85" s="31"/>
      <c r="C85" s="28"/>
      <c r="D85" s="119"/>
      <c r="G85" s="121"/>
      <c r="H85" s="124"/>
      <c r="I85" s="126"/>
      <c r="J85" s="81"/>
      <c r="K85" s="99">
        <f>IF(COUNTIF($J$81:J85,J85)&gt;1,"重複",IFERROR(VLOOKUP(J85,system!$C$127:$D$142,2,FALSE),0))</f>
        <v>0</v>
      </c>
    </row>
    <row r="86" spans="2:11" ht="15" customHeight="1" thickBot="1" x14ac:dyDescent="0.45">
      <c r="B86" s="31"/>
      <c r="C86" s="28"/>
      <c r="D86" s="119"/>
      <c r="G86" s="121"/>
      <c r="H86" s="124"/>
      <c r="I86" s="126"/>
      <c r="J86" s="81"/>
      <c r="K86" s="99">
        <f>IF(COUNTIF($J$81:J86,J86)&gt;1,"重複",IFERROR(VLOOKUP(J86,system!$C$127:$D$142,2,FALSE),0))</f>
        <v>0</v>
      </c>
    </row>
    <row r="87" spans="2:11" ht="15" customHeight="1" thickTop="1" thickBot="1" x14ac:dyDescent="0.45">
      <c r="B87" s="32"/>
      <c r="C87" s="29"/>
      <c r="D87" s="119"/>
      <c r="G87" s="122"/>
      <c r="H87" s="124"/>
      <c r="I87" s="127"/>
      <c r="J87" s="36" t="s">
        <v>435</v>
      </c>
      <c r="K87" s="98">
        <f>SUM(K81:K86)</f>
        <v>0</v>
      </c>
    </row>
    <row r="88" spans="2:11" ht="15" customHeight="1" x14ac:dyDescent="0.4">
      <c r="D88" s="128" t="s">
        <v>433</v>
      </c>
      <c r="E88" s="26"/>
      <c r="F88" s="26"/>
      <c r="G88" s="120"/>
      <c r="H88" s="131" t="s">
        <v>10</v>
      </c>
      <c r="I88" s="134">
        <v>41</v>
      </c>
      <c r="J88" s="72"/>
      <c r="K88" s="95">
        <f>IFERROR(VLOOKUP(J88,system!$C$146:$D$163,2,FALSE),0)</f>
        <v>0</v>
      </c>
    </row>
    <row r="89" spans="2:11" ht="15" customHeight="1" x14ac:dyDescent="0.4">
      <c r="D89" s="129"/>
      <c r="G89" s="121"/>
      <c r="H89" s="132"/>
      <c r="I89" s="135"/>
      <c r="J89" s="81"/>
      <c r="K89" s="99">
        <f>IF(COUNTIF($J$88:J89,J89)&gt;1,"重複",IFERROR(VLOOKUP(J89,system!$C$146:$D$163,2,FALSE),0))</f>
        <v>0</v>
      </c>
    </row>
    <row r="90" spans="2:11" ht="15" customHeight="1" x14ac:dyDescent="0.4">
      <c r="D90" s="129"/>
      <c r="G90" s="121"/>
      <c r="H90" s="132"/>
      <c r="I90" s="135"/>
      <c r="J90" s="81"/>
      <c r="K90" s="99">
        <f>IF(COUNTIF($J$88:J90,J90)&gt;1,"重複",IFERROR(VLOOKUP(J90,system!$C$146:$D$163,2,FALSE),0))</f>
        <v>0</v>
      </c>
    </row>
    <row r="91" spans="2:11" ht="15" customHeight="1" x14ac:dyDescent="0.4">
      <c r="D91" s="129"/>
      <c r="G91" s="121"/>
      <c r="H91" s="132"/>
      <c r="I91" s="135"/>
      <c r="J91" s="81"/>
      <c r="K91" s="99">
        <f>IF(COUNTIF($J$88:J91,J91)&gt;1,"重複",IFERROR(VLOOKUP(J91,system!$C$146:$D$163,2,FALSE),0))</f>
        <v>0</v>
      </c>
    </row>
    <row r="92" spans="2:11" ht="15" customHeight="1" x14ac:dyDescent="0.4">
      <c r="D92" s="129"/>
      <c r="G92" s="121"/>
      <c r="H92" s="132"/>
      <c r="I92" s="135"/>
      <c r="J92" s="81"/>
      <c r="K92" s="99">
        <f>IF(COUNTIF($J$88:J92,J92)&gt;1,"重複",IFERROR(VLOOKUP(J92,system!$C$146:$D$163,2,FALSE),0))</f>
        <v>0</v>
      </c>
    </row>
    <row r="93" spans="2:11" ht="15" customHeight="1" x14ac:dyDescent="0.4">
      <c r="D93" s="129"/>
      <c r="G93" s="121"/>
      <c r="H93" s="132"/>
      <c r="I93" s="135"/>
      <c r="J93" s="81"/>
      <c r="K93" s="99">
        <f>IF(COUNTIF($J$88:J93,J93)&gt;1,"重複",IFERROR(VLOOKUP(J93,system!$C$146:$D$163,2,FALSE),0))</f>
        <v>0</v>
      </c>
    </row>
    <row r="94" spans="2:11" ht="15" customHeight="1" x14ac:dyDescent="0.4">
      <c r="D94" s="129"/>
      <c r="G94" s="121"/>
      <c r="H94" s="132"/>
      <c r="I94" s="135"/>
      <c r="J94" s="81"/>
      <c r="K94" s="99">
        <f>IF(COUNTIF($J$88:J94,J94)&gt;1,"重複",IFERROR(VLOOKUP(J94,system!$C$146:$D$163,2,FALSE),0))</f>
        <v>0</v>
      </c>
    </row>
    <row r="95" spans="2:11" ht="15" customHeight="1" x14ac:dyDescent="0.4">
      <c r="D95" s="129"/>
      <c r="G95" s="121"/>
      <c r="H95" s="132"/>
      <c r="I95" s="135"/>
      <c r="J95" s="81"/>
      <c r="K95" s="99">
        <f>IF(COUNTIF($J$88:J95,J95)&gt;1,"重複",IFERROR(VLOOKUP(J95,system!$C$146:$D$163,2,FALSE),0))</f>
        <v>0</v>
      </c>
    </row>
    <row r="96" spans="2:11" ht="15" customHeight="1" x14ac:dyDescent="0.4">
      <c r="D96" s="129"/>
      <c r="G96" s="121"/>
      <c r="H96" s="132"/>
      <c r="I96" s="135"/>
      <c r="J96" s="81"/>
      <c r="K96" s="99">
        <f>IF(COUNTIF($J$88:J96,J96)&gt;1,"重複",IFERROR(VLOOKUP(J96,system!$C$146:$D$163,2,FALSE),0))</f>
        <v>0</v>
      </c>
    </row>
    <row r="97" spans="4:11" ht="15" customHeight="1" x14ac:dyDescent="0.4">
      <c r="D97" s="129"/>
      <c r="G97" s="121"/>
      <c r="H97" s="132"/>
      <c r="I97" s="135"/>
      <c r="J97" s="81"/>
      <c r="K97" s="99">
        <f>IF(COUNTIF($J$88:J97,J97)&gt;1,"重複",IFERROR(VLOOKUP(J97,system!$C$146:$D$163,2,FALSE),0))</f>
        <v>0</v>
      </c>
    </row>
    <row r="98" spans="4:11" ht="15" customHeight="1" x14ac:dyDescent="0.4">
      <c r="D98" s="129"/>
      <c r="G98" s="121"/>
      <c r="H98" s="132"/>
      <c r="I98" s="135"/>
      <c r="J98" s="81"/>
      <c r="K98" s="99">
        <f>IF(COUNTIF($J$88:J98,J98)&gt;1,"重複",IFERROR(VLOOKUP(J98,system!$C$146:$D$163,2,FALSE),0))</f>
        <v>0</v>
      </c>
    </row>
    <row r="99" spans="4:11" ht="15" customHeight="1" x14ac:dyDescent="0.4">
      <c r="D99" s="129"/>
      <c r="G99" s="121"/>
      <c r="H99" s="132"/>
      <c r="I99" s="135"/>
      <c r="J99" s="81"/>
      <c r="K99" s="99">
        <f>IF(COUNTIF($J$88:J99,J99)&gt;1,"重複",IFERROR(VLOOKUP(J99,system!$C$146:$D$163,2,FALSE),0))</f>
        <v>0</v>
      </c>
    </row>
    <row r="100" spans="4:11" ht="15" customHeight="1" x14ac:dyDescent="0.4">
      <c r="D100" s="129"/>
      <c r="G100" s="121"/>
      <c r="H100" s="132"/>
      <c r="I100" s="135"/>
      <c r="J100" s="81"/>
      <c r="K100" s="99">
        <f>IF(COUNTIF($J$88:J100,J100)&gt;1,"重複",IFERROR(VLOOKUP(J100,system!$C$146:$D$163,2,FALSE),0))</f>
        <v>0</v>
      </c>
    </row>
    <row r="101" spans="4:11" ht="15" customHeight="1" x14ac:dyDescent="0.4">
      <c r="D101" s="129"/>
      <c r="G101" s="121"/>
      <c r="H101" s="132"/>
      <c r="I101" s="135"/>
      <c r="J101" s="81"/>
      <c r="K101" s="99">
        <f>IF(COUNTIF($J$88:J101,J101)&gt;1,"重複",IFERROR(VLOOKUP(J101,system!$C$146:$D$163,2,FALSE),0))</f>
        <v>0</v>
      </c>
    </row>
    <row r="102" spans="4:11" ht="15" customHeight="1" x14ac:dyDescent="0.4">
      <c r="D102" s="129"/>
      <c r="G102" s="121"/>
      <c r="H102" s="132"/>
      <c r="I102" s="135"/>
      <c r="J102" s="81"/>
      <c r="K102" s="99">
        <f>IF(COUNTIF($J$88:J102,J102)&gt;1,"重複",IFERROR(VLOOKUP(J102,system!$C$146:$D$163,2,FALSE),0))</f>
        <v>0</v>
      </c>
    </row>
    <row r="103" spans="4:11" ht="15" customHeight="1" x14ac:dyDescent="0.4">
      <c r="D103" s="129"/>
      <c r="G103" s="121"/>
      <c r="H103" s="132"/>
      <c r="I103" s="135"/>
      <c r="J103" s="81"/>
      <c r="K103" s="99">
        <f>IF(COUNTIF($J$88:J103,J103)&gt;1,"重複",IFERROR(VLOOKUP(J103,system!$C$146:$D$163,2,FALSE),0))</f>
        <v>0</v>
      </c>
    </row>
    <row r="104" spans="4:11" ht="15" customHeight="1" x14ac:dyDescent="0.4">
      <c r="D104" s="129"/>
      <c r="G104" s="121"/>
      <c r="H104" s="132"/>
      <c r="I104" s="135"/>
      <c r="J104" s="81"/>
      <c r="K104" s="99">
        <f>IF(COUNTIF($J$88:J104,J104)&gt;1,"重複",IFERROR(VLOOKUP(J104,system!$C$146:$D$163,2,FALSE),0))</f>
        <v>0</v>
      </c>
    </row>
    <row r="105" spans="4:11" ht="15" customHeight="1" thickBot="1" x14ac:dyDescent="0.45">
      <c r="D105" s="129"/>
      <c r="E105" s="109" t="s">
        <v>10</v>
      </c>
      <c r="F105" s="109">
        <v>41</v>
      </c>
      <c r="G105" s="121"/>
      <c r="H105" s="132"/>
      <c r="I105" s="135"/>
      <c r="J105" s="74"/>
      <c r="K105" s="99">
        <f>IF(COUNTIF($J$88:J105,J105)&gt;1,"重複",IFERROR(VLOOKUP(J105,system!$C$146:$D$163,2,FALSE),0))</f>
        <v>0</v>
      </c>
    </row>
    <row r="106" spans="4:11" ht="15" customHeight="1" thickTop="1" thickBot="1" x14ac:dyDescent="0.45">
      <c r="D106" s="129"/>
      <c r="E106" s="137" t="s">
        <v>445</v>
      </c>
      <c r="F106" s="140">
        <f>K106</f>
        <v>0</v>
      </c>
      <c r="G106" s="121"/>
      <c r="H106" s="133"/>
      <c r="I106" s="136"/>
      <c r="J106" s="104" t="s">
        <v>435</v>
      </c>
      <c r="K106" s="98">
        <f>SUM(K88:K105)</f>
        <v>0</v>
      </c>
    </row>
    <row r="107" spans="4:11" ht="15" customHeight="1" x14ac:dyDescent="0.4">
      <c r="D107" s="129"/>
      <c r="E107" s="137"/>
      <c r="F107" s="140"/>
      <c r="G107" s="121"/>
      <c r="H107" s="152" t="s">
        <v>462</v>
      </c>
      <c r="I107" s="155">
        <v>26</v>
      </c>
      <c r="J107" s="72"/>
      <c r="K107" s="95">
        <f>IFERROR(VLOOKUP(J107,system!$C$164:$D$187,2,FALSE),0)</f>
        <v>0</v>
      </c>
    </row>
    <row r="108" spans="4:11" ht="15" customHeight="1" x14ac:dyDescent="0.4">
      <c r="D108" s="129"/>
      <c r="E108" s="34"/>
      <c r="F108" s="30"/>
      <c r="G108" s="121"/>
      <c r="H108" s="153"/>
      <c r="I108" s="156"/>
      <c r="J108" s="81"/>
      <c r="K108" s="99">
        <f>IF(COUNTIF($J$107:J108,J108)&gt;1,"重複",IFERROR(VLOOKUP(J108,system!$C$164:$D$187,2,FALSE),0))</f>
        <v>0</v>
      </c>
    </row>
    <row r="109" spans="4:11" ht="15" customHeight="1" x14ac:dyDescent="0.4">
      <c r="D109" s="129"/>
      <c r="E109" s="34" t="s">
        <v>11</v>
      </c>
      <c r="F109" s="30">
        <v>26</v>
      </c>
      <c r="G109" s="121"/>
      <c r="H109" s="153"/>
      <c r="I109" s="156"/>
      <c r="J109" s="81"/>
      <c r="K109" s="99">
        <f>IF(COUNTIF($J$107:J109,J109)&gt;1,"重複",IFERROR(VLOOKUP(J109,system!$C$164:$D$187,2,FALSE),0))</f>
        <v>0</v>
      </c>
    </row>
    <row r="110" spans="4:11" ht="15" customHeight="1" x14ac:dyDescent="0.4">
      <c r="D110" s="129"/>
      <c r="E110" s="138" t="s">
        <v>463</v>
      </c>
      <c r="F110" s="140">
        <f>K125</f>
        <v>0</v>
      </c>
      <c r="G110" s="121"/>
      <c r="H110" s="153"/>
      <c r="I110" s="156"/>
      <c r="J110" s="81"/>
      <c r="K110" s="99">
        <f>IF(COUNTIF($J$107:J110,J110)&gt;1,"重複",IFERROR(VLOOKUP(J110,system!$C$164:$D$187,2,FALSE),0))</f>
        <v>0</v>
      </c>
    </row>
    <row r="111" spans="4:11" ht="15" customHeight="1" x14ac:dyDescent="0.4">
      <c r="D111" s="129"/>
      <c r="E111" s="139"/>
      <c r="F111" s="140"/>
      <c r="G111" s="121"/>
      <c r="H111" s="153"/>
      <c r="I111" s="156"/>
      <c r="J111" s="81"/>
      <c r="K111" s="99">
        <f>IF(COUNTIF($J$107:J111,J111)&gt;1,"重複",IFERROR(VLOOKUP(J111,system!$C$164:$D$187,2,FALSE),0))</f>
        <v>0</v>
      </c>
    </row>
    <row r="112" spans="4:11" ht="15" customHeight="1" x14ac:dyDescent="0.4">
      <c r="D112" s="129"/>
      <c r="E112" s="34"/>
      <c r="F112" s="30"/>
      <c r="G112" s="121"/>
      <c r="H112" s="153"/>
      <c r="I112" s="156"/>
      <c r="J112" s="81"/>
      <c r="K112" s="99">
        <f>IF(COUNTIF($J$107:J112,J112)&gt;1,"重複",IFERROR(VLOOKUP(J112,system!$C$164:$D$187,2,FALSE),0))</f>
        <v>0</v>
      </c>
    </row>
    <row r="113" spans="4:11" ht="15" customHeight="1" x14ac:dyDescent="0.4">
      <c r="D113" s="129"/>
      <c r="E113" s="30" t="s">
        <v>436</v>
      </c>
      <c r="F113" s="30">
        <v>67</v>
      </c>
      <c r="G113" s="121"/>
      <c r="H113" s="153"/>
      <c r="I113" s="156"/>
      <c r="J113" s="81"/>
      <c r="K113" s="99">
        <f>IF(COUNTIF($J$107:J113,J113)&gt;1,"重複",IFERROR(VLOOKUP(J113,system!$C$164:$D$187,2,FALSE),0))</f>
        <v>0</v>
      </c>
    </row>
    <row r="114" spans="4:11" ht="15" customHeight="1" x14ac:dyDescent="0.4">
      <c r="D114" s="129"/>
      <c r="E114" s="137" t="s">
        <v>446</v>
      </c>
      <c r="F114" s="140">
        <f>IF(SUM(K106+K125+K130)=F113,SUM(K106+K125+K130),SUM(K106+K125+K130))</f>
        <v>0</v>
      </c>
      <c r="G114" s="121"/>
      <c r="H114" s="153"/>
      <c r="I114" s="156"/>
      <c r="J114" s="81"/>
      <c r="K114" s="99">
        <f>IF(COUNTIF($J$107:J114,J114)&gt;1,"重複",IFERROR(VLOOKUP(J114,system!$C$164:$D$187,2,FALSE),0))</f>
        <v>0</v>
      </c>
    </row>
    <row r="115" spans="4:11" ht="15" customHeight="1" x14ac:dyDescent="0.4">
      <c r="D115" s="129"/>
      <c r="E115" s="137"/>
      <c r="F115" s="140"/>
      <c r="G115" s="121"/>
      <c r="H115" s="153"/>
      <c r="I115" s="156"/>
      <c r="J115" s="81"/>
      <c r="K115" s="99">
        <f>IF(COUNTIF($J$107:J115,J115)&gt;1,"重複",IFERROR(VLOOKUP(J115,system!$C$164:$D$187,2,FALSE),0))</f>
        <v>0</v>
      </c>
    </row>
    <row r="116" spans="4:11" ht="15" customHeight="1" x14ac:dyDescent="0.4">
      <c r="D116" s="129"/>
      <c r="G116" s="121"/>
      <c r="H116" s="153"/>
      <c r="I116" s="156"/>
      <c r="J116" s="81"/>
      <c r="K116" s="99">
        <f>IF(COUNTIF($J$107:J116,J116)&gt;1,"重複",IFERROR(VLOOKUP(J116,system!$C$164:$D$187,2,FALSE),0))</f>
        <v>0</v>
      </c>
    </row>
    <row r="117" spans="4:11" ht="15" customHeight="1" x14ac:dyDescent="0.4">
      <c r="D117" s="129"/>
      <c r="G117" s="121"/>
      <c r="H117" s="153"/>
      <c r="I117" s="156"/>
      <c r="J117" s="81"/>
      <c r="K117" s="99">
        <f>IF(COUNTIF($J$107:J117,J117)&gt;1,"重複",IFERROR(VLOOKUP(J117,system!$C$164:$D$187,2,FALSE),0))</f>
        <v>0</v>
      </c>
    </row>
    <row r="118" spans="4:11" ht="15" customHeight="1" x14ac:dyDescent="0.4">
      <c r="D118" s="129"/>
      <c r="G118" s="121"/>
      <c r="H118" s="153"/>
      <c r="I118" s="156"/>
      <c r="J118" s="81"/>
      <c r="K118" s="99">
        <f>IF(COUNTIF($J$107:J118,J118)&gt;1,"重複",IFERROR(VLOOKUP(J118,system!$C$164:$D$187,2,FALSE),0))</f>
        <v>0</v>
      </c>
    </row>
    <row r="119" spans="4:11" ht="15" customHeight="1" x14ac:dyDescent="0.4">
      <c r="D119" s="129"/>
      <c r="G119" s="121"/>
      <c r="H119" s="153"/>
      <c r="I119" s="156"/>
      <c r="J119" s="81"/>
      <c r="K119" s="99">
        <f>IF(COUNTIF($J$107:J119,J119)&gt;1,"重複",IFERROR(VLOOKUP(J119,system!$C$164:$D$187,2,FALSE),0))</f>
        <v>0</v>
      </c>
    </row>
    <row r="120" spans="4:11" ht="15" customHeight="1" x14ac:dyDescent="0.4">
      <c r="D120" s="129"/>
      <c r="G120" s="121"/>
      <c r="H120" s="153"/>
      <c r="I120" s="156"/>
      <c r="J120" s="81"/>
      <c r="K120" s="99">
        <f>IF(COUNTIF($J$107:J120,J120)&gt;1,"重複",IFERROR(VLOOKUP(J120,system!$C$164:$D$187,2,FALSE),0))</f>
        <v>0</v>
      </c>
    </row>
    <row r="121" spans="4:11" ht="15" customHeight="1" x14ac:dyDescent="0.4">
      <c r="D121" s="129"/>
      <c r="G121" s="121"/>
      <c r="H121" s="153"/>
      <c r="I121" s="156"/>
      <c r="J121" s="81"/>
      <c r="K121" s="99">
        <f>IF(COUNTIF($J$107:J121,J121)&gt;1,"重複",IFERROR(VLOOKUP(J121,system!$C$164:$D$187,2,FALSE),0))</f>
        <v>0</v>
      </c>
    </row>
    <row r="122" spans="4:11" ht="15" customHeight="1" x14ac:dyDescent="0.4">
      <c r="D122" s="129"/>
      <c r="G122" s="121"/>
      <c r="H122" s="153"/>
      <c r="I122" s="156"/>
      <c r="J122" s="81"/>
      <c r="K122" s="99">
        <f>IF(COUNTIF($J$107:J122,J122)&gt;1,"重複",IFERROR(VLOOKUP(J122,system!$C$164:$D$187,2,FALSE),0))</f>
        <v>0</v>
      </c>
    </row>
    <row r="123" spans="4:11" ht="15" customHeight="1" x14ac:dyDescent="0.4">
      <c r="D123" s="129"/>
      <c r="G123" s="121"/>
      <c r="H123" s="153"/>
      <c r="I123" s="156"/>
      <c r="J123" s="81"/>
      <c r="K123" s="99">
        <f>IF(COUNTIF($J$107:J123,J123)&gt;1,"重複",IFERROR(VLOOKUP(J123,system!$C$164:$D$187,2,FALSE),0))</f>
        <v>0</v>
      </c>
    </row>
    <row r="124" spans="4:11" ht="15" customHeight="1" thickBot="1" x14ac:dyDescent="0.45">
      <c r="D124" s="129"/>
      <c r="G124" s="121"/>
      <c r="H124" s="153"/>
      <c r="I124" s="156"/>
      <c r="J124" s="74"/>
      <c r="K124" s="97">
        <f>IF(COUNTIF($J$107:J124,J124)&gt;1,"重複",IFERROR(VLOOKUP(J124,system!$C$164:$D$187,2,FALSE),0))</f>
        <v>0</v>
      </c>
    </row>
    <row r="125" spans="4:11" ht="15" customHeight="1" thickTop="1" thickBot="1" x14ac:dyDescent="0.45">
      <c r="D125" s="129"/>
      <c r="G125" s="121"/>
      <c r="H125" s="154"/>
      <c r="I125" s="157"/>
      <c r="J125" s="104" t="s">
        <v>435</v>
      </c>
      <c r="K125" s="98">
        <f>SUM(K107:K124)</f>
        <v>0</v>
      </c>
    </row>
    <row r="126" spans="4:11" ht="15" customHeight="1" x14ac:dyDescent="0.4">
      <c r="D126" s="129"/>
      <c r="G126" s="121"/>
      <c r="H126" s="141"/>
      <c r="I126" s="145"/>
      <c r="J126" s="73"/>
      <c r="K126" s="96">
        <f>IFERROR(VLOOKUP(J126,system!$C$188:$D$202,2,FALSE),0)</f>
        <v>0</v>
      </c>
    </row>
    <row r="127" spans="4:11" ht="15" customHeight="1" x14ac:dyDescent="0.4">
      <c r="D127" s="129"/>
      <c r="G127" s="121"/>
      <c r="H127" s="142"/>
      <c r="I127" s="146"/>
      <c r="J127" s="81"/>
      <c r="K127" s="99">
        <f>IF(COUNTIF($J$126:J127,J127)&gt;1,"重複",IFERROR(VLOOKUP(J127,system!$C$188:$D$202,2,FALSE),0))</f>
        <v>0</v>
      </c>
    </row>
    <row r="128" spans="4:11" ht="15" customHeight="1" x14ac:dyDescent="0.4">
      <c r="D128" s="129"/>
      <c r="G128" s="121"/>
      <c r="H128" s="142"/>
      <c r="I128" s="146"/>
      <c r="J128" s="81"/>
      <c r="K128" s="99">
        <f>IF(COUNTIF($J$126:J128,J128)&gt;1,"重複",IFERROR(VLOOKUP(J128,system!$C$188:$D$202,2,FALSE),0))</f>
        <v>0</v>
      </c>
    </row>
    <row r="129" spans="3:11" ht="15" customHeight="1" thickBot="1" x14ac:dyDescent="0.45">
      <c r="D129" s="129"/>
      <c r="G129" s="121"/>
      <c r="H129" s="142"/>
      <c r="I129" s="146"/>
      <c r="J129" s="74"/>
      <c r="K129" s="99">
        <f>IF(COUNTIF($J$126:J129,J129)&gt;1,"重複",IFERROR(VLOOKUP(J129,system!$C$188:$D$202,2,FALSE),0))</f>
        <v>0</v>
      </c>
    </row>
    <row r="130" spans="3:11" ht="15" customHeight="1" thickTop="1" thickBot="1" x14ac:dyDescent="0.45">
      <c r="C130" s="28"/>
      <c r="D130" s="130"/>
      <c r="E130" s="22"/>
      <c r="F130" s="22"/>
      <c r="G130" s="122"/>
      <c r="H130" s="143"/>
      <c r="I130" s="147"/>
      <c r="J130" s="104" t="s">
        <v>435</v>
      </c>
      <c r="K130" s="98">
        <f>SUM(K126:K129)</f>
        <v>0</v>
      </c>
    </row>
  </sheetData>
  <mergeCells count="92">
    <mergeCell ref="A4:A5"/>
    <mergeCell ref="B4:B5"/>
    <mergeCell ref="B1:K1"/>
    <mergeCell ref="E2:F4"/>
    <mergeCell ref="G2:G4"/>
    <mergeCell ref="H2:H4"/>
    <mergeCell ref="I2:J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45:H52"/>
    <mergeCell ref="E49:E50"/>
    <mergeCell ref="F49:F50"/>
    <mergeCell ref="G53:G58"/>
    <mergeCell ref="F32:F33"/>
    <mergeCell ref="G35:G41"/>
    <mergeCell ref="H35:H36"/>
    <mergeCell ref="H53:H58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</mergeCells>
  <phoneticPr fontId="2"/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16" priority="1" operator="containsText" text="FALSE">
      <formula>NOT(ISERROR(SEARCH("FALSE",B7)))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K7:K12">
    <cfRule type="containsText" dxfId="15" priority="24" operator="containsText" text="重複">
      <formula>NOT(ISERROR(SEARCH("重複",K7)))</formula>
    </cfRule>
  </conditionalFormatting>
  <conditionalFormatting sqref="K14:K18">
    <cfRule type="containsText" dxfId="14" priority="23" operator="containsText" text="重複">
      <formula>NOT(ISERROR(SEARCH("重複",K14)))</formula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0:K25">
    <cfRule type="containsText" dxfId="13" priority="21" operator="containsText" text="重複">
      <formula>NOT(ISERROR(SEARCH("重複",K20)))</formula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28:K29">
    <cfRule type="containsText" dxfId="12" priority="22" operator="containsText" text="重複">
      <formula>NOT(ISERROR(SEARCH("重複",K28)))</formula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1:K33">
    <cfRule type="containsText" dxfId="11" priority="20" operator="containsText" text="重複">
      <formula>NOT(ISERROR(SEARCH("重複",K31)))</formula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37:K40">
    <cfRule type="containsText" dxfId="10" priority="19" operator="containsText" text="重複">
      <formula>NOT(ISERROR(SEARCH("重複",K37)))</formula>
    </cfRule>
  </conditionalFormatting>
  <conditionalFormatting sqref="K42:K43">
    <cfRule type="containsText" dxfId="9" priority="18" operator="containsText" text="重複">
      <formula>NOT(ISERROR(SEARCH("重複",K42)))</formula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45:K50">
    <cfRule type="containsText" dxfId="8" priority="17" operator="containsText" text="重複">
      <formula>NOT(ISERROR(SEARCH("重複",K45)))</formula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K53:K57">
    <cfRule type="containsText" dxfId="7" priority="16" operator="containsText" text="重複">
      <formula>NOT(ISERROR(SEARCH("重複",K53)))</formula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K61:K63">
    <cfRule type="containsText" dxfId="6" priority="15" operator="containsText" text="重複">
      <formula>NOT(ISERROR(SEARCH("重複",K61)))</formula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K67:K71">
    <cfRule type="containsText" dxfId="5" priority="14" operator="containsText" text="重複">
      <formula>NOT(ISERROR(SEARCH("重複",K67)))</formula>
    </cfRule>
  </conditionalFormatting>
  <conditionalFormatting sqref="K73:K79">
    <cfRule type="containsText" dxfId="4" priority="13" operator="containsText" text="重複">
      <formula>NOT(ISERROR(SEARCH("重複",K73)))</formula>
    </cfRule>
  </conditionalFormatting>
  <conditionalFormatting sqref="K81:K86">
    <cfRule type="containsText" dxfId="3" priority="12" operator="containsText" text="重複">
      <formula>NOT(ISERROR(SEARCH("重複",K81)))</formula>
    </cfRule>
  </conditionalFormatting>
  <conditionalFormatting sqref="K88:K105">
    <cfRule type="containsText" dxfId="2" priority="7" operator="containsText" text="重複">
      <formula>NOT(ISERROR(SEARCH("重複",K88)))</formula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07:K124">
    <cfRule type="containsText" dxfId="1" priority="6" operator="containsText" text="重複">
      <formula>NOT(ISERROR(SEARCH("重複",K107)))</formula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126:K129">
    <cfRule type="containsText" dxfId="0" priority="5" operator="containsText" text="重複">
      <formula>NOT(ISERROR(SEARCH("重複",K126)))</formula>
    </cfRule>
  </conditionalFormatting>
  <dataValidations count="2">
    <dataValidation type="list" allowBlank="1" showInputMessage="1" showErrorMessage="1" sqref="K126:K129" xr:uid="{00000000-0002-0000-0100-000000000000}">
      <formula1>"0, 1, 2, 3, 4, 8"</formula1>
    </dataValidation>
    <dataValidation showInputMessage="1" showErrorMessage="1" sqref="J19" xr:uid="{00000000-0002-0000-0100-000001000000}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02000000}">
          <x14:formula1>
            <xm:f>system!$C$188:$C$202</xm:f>
          </x14:formula1>
          <xm:sqref>J126:J129</xm:sqref>
        </x14:dataValidation>
        <x14:dataValidation type="list" allowBlank="1" showInputMessage="1" showErrorMessage="1" xr:uid="{00000000-0002-0000-0100-000003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100-000004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100-000005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100-000006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100-000007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100-000008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100-000009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100-00000A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100-00000B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100-00000C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100-00000D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100-00000E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100-00000F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100-000010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100-000011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100-000012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100-000013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100-000014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100-000015000000}">
          <x14:formula1>
            <xm:f>system!$C$20:$C$21</xm:f>
          </x14:formula1>
          <xm:sqref>J28:J29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2"/>
  <sheetViews>
    <sheetView topLeftCell="A69" workbookViewId="0">
      <selection activeCell="I83" sqref="I83"/>
    </sheetView>
  </sheetViews>
  <sheetFormatPr defaultRowHeight="18.75" x14ac:dyDescent="0.4"/>
  <cols>
    <col min="3" max="3" width="20.625" customWidth="1"/>
  </cols>
  <sheetData>
    <row r="1" spans="1:7" ht="21" x14ac:dyDescent="0.4">
      <c r="A1" s="1" t="s">
        <v>17</v>
      </c>
      <c r="B1" s="1" t="s">
        <v>18</v>
      </c>
      <c r="C1" s="1" t="s">
        <v>20</v>
      </c>
      <c r="D1" s="3" t="s">
        <v>460</v>
      </c>
      <c r="E1" s="3" t="s">
        <v>22</v>
      </c>
      <c r="F1" s="1" t="s">
        <v>23</v>
      </c>
      <c r="G1" s="1" t="s">
        <v>24</v>
      </c>
    </row>
    <row r="2" spans="1:7" x14ac:dyDescent="0.4">
      <c r="A2" s="208" t="s">
        <v>30</v>
      </c>
      <c r="B2" s="8" t="s">
        <v>31</v>
      </c>
      <c r="C2" s="10" t="s">
        <v>33</v>
      </c>
      <c r="D2" s="8">
        <v>2</v>
      </c>
      <c r="E2" s="8">
        <v>1</v>
      </c>
      <c r="F2" s="8" t="s">
        <v>34</v>
      </c>
      <c r="G2" s="8" t="s">
        <v>35</v>
      </c>
    </row>
    <row r="3" spans="1:7" x14ac:dyDescent="0.4">
      <c r="A3" s="208"/>
      <c r="B3" s="8"/>
      <c r="C3" s="10" t="s">
        <v>40</v>
      </c>
      <c r="D3" s="8">
        <v>2</v>
      </c>
      <c r="E3" s="8">
        <v>1</v>
      </c>
      <c r="F3" s="116" t="s">
        <v>41</v>
      </c>
      <c r="G3" s="8" t="s">
        <v>35</v>
      </c>
    </row>
    <row r="4" spans="1:7" x14ac:dyDescent="0.4">
      <c r="A4" s="208"/>
      <c r="B4" s="8" t="s">
        <v>31</v>
      </c>
      <c r="C4" s="10" t="s">
        <v>44</v>
      </c>
      <c r="D4" s="8">
        <v>2</v>
      </c>
      <c r="E4" s="8">
        <v>1</v>
      </c>
      <c r="F4" s="8" t="s">
        <v>41</v>
      </c>
      <c r="G4" s="8" t="s">
        <v>35</v>
      </c>
    </row>
    <row r="5" spans="1:7" x14ac:dyDescent="0.4">
      <c r="A5" s="208"/>
      <c r="B5" s="8" t="s">
        <v>31</v>
      </c>
      <c r="C5" s="10" t="s">
        <v>46</v>
      </c>
      <c r="D5" s="8">
        <v>2</v>
      </c>
      <c r="E5" s="8">
        <v>1</v>
      </c>
      <c r="F5" s="8" t="s">
        <v>41</v>
      </c>
      <c r="G5" s="8" t="s">
        <v>47</v>
      </c>
    </row>
    <row r="6" spans="1:7" x14ac:dyDescent="0.4">
      <c r="A6" s="208"/>
      <c r="B6" s="8" t="s">
        <v>31</v>
      </c>
      <c r="C6" s="10" t="s">
        <v>49</v>
      </c>
      <c r="D6" s="8">
        <v>2</v>
      </c>
      <c r="E6" s="8">
        <v>1</v>
      </c>
      <c r="F6" s="8" t="s">
        <v>41</v>
      </c>
      <c r="G6" s="8" t="s">
        <v>47</v>
      </c>
    </row>
    <row r="7" spans="1:7" ht="19.5" thickBot="1" x14ac:dyDescent="0.45">
      <c r="A7" s="208"/>
      <c r="B7" s="39" t="s">
        <v>31</v>
      </c>
      <c r="C7" s="40" t="s">
        <v>51</v>
      </c>
      <c r="D7" s="39">
        <v>2</v>
      </c>
      <c r="E7" s="39">
        <v>1</v>
      </c>
      <c r="F7" s="39" t="s">
        <v>41</v>
      </c>
      <c r="G7" s="39" t="s">
        <v>47</v>
      </c>
    </row>
    <row r="8" spans="1:7" x14ac:dyDescent="0.4">
      <c r="A8" s="222" t="s">
        <v>52</v>
      </c>
      <c r="B8" s="41" t="s">
        <v>53</v>
      </c>
      <c r="C8" s="42" t="s">
        <v>12</v>
      </c>
      <c r="D8" s="43">
        <v>2</v>
      </c>
      <c r="E8" s="43">
        <v>1</v>
      </c>
      <c r="F8" s="43" t="s">
        <v>34</v>
      </c>
      <c r="G8" s="43" t="s">
        <v>55</v>
      </c>
    </row>
    <row r="9" spans="1:7" x14ac:dyDescent="0.4">
      <c r="A9" s="222"/>
      <c r="B9" s="44" t="s">
        <v>53</v>
      </c>
      <c r="C9" s="38" t="s">
        <v>14</v>
      </c>
      <c r="D9" s="37">
        <v>4</v>
      </c>
      <c r="E9" s="37">
        <v>1</v>
      </c>
      <c r="F9" s="37" t="s">
        <v>34</v>
      </c>
      <c r="G9" s="37" t="s">
        <v>55</v>
      </c>
    </row>
    <row r="10" spans="1:7" x14ac:dyDescent="0.4">
      <c r="A10" s="222"/>
      <c r="B10" s="44" t="s">
        <v>53</v>
      </c>
      <c r="C10" s="38" t="s">
        <v>15</v>
      </c>
      <c r="D10" s="37">
        <v>2</v>
      </c>
      <c r="E10" s="37">
        <v>1</v>
      </c>
      <c r="F10" s="37" t="s">
        <v>34</v>
      </c>
      <c r="G10" s="37" t="s">
        <v>55</v>
      </c>
    </row>
    <row r="11" spans="1:7" x14ac:dyDescent="0.4">
      <c r="A11" s="222"/>
      <c r="B11" s="44" t="s">
        <v>53</v>
      </c>
      <c r="C11" s="38" t="s">
        <v>13</v>
      </c>
      <c r="D11" s="37">
        <v>2</v>
      </c>
      <c r="E11" s="37">
        <v>1</v>
      </c>
      <c r="F11" s="37" t="s">
        <v>64</v>
      </c>
      <c r="G11" s="37" t="s">
        <v>55</v>
      </c>
    </row>
    <row r="12" spans="1:7" ht="19.5" thickBot="1" x14ac:dyDescent="0.45">
      <c r="A12" s="222"/>
      <c r="B12" s="45" t="s">
        <v>53</v>
      </c>
      <c r="C12" s="46" t="s">
        <v>16</v>
      </c>
      <c r="D12" s="47">
        <v>4</v>
      </c>
      <c r="E12" s="47">
        <v>1</v>
      </c>
      <c r="F12" s="47" t="s">
        <v>64</v>
      </c>
      <c r="G12" s="47" t="s">
        <v>55</v>
      </c>
    </row>
    <row r="13" spans="1:7" x14ac:dyDescent="0.4">
      <c r="A13" s="222"/>
      <c r="B13" s="54" t="s">
        <v>53</v>
      </c>
      <c r="C13" s="55" t="s">
        <v>77</v>
      </c>
      <c r="D13" s="56">
        <v>2</v>
      </c>
      <c r="E13" s="56">
        <v>2</v>
      </c>
      <c r="F13" s="56" t="s">
        <v>64</v>
      </c>
      <c r="G13" s="56" t="s">
        <v>35</v>
      </c>
    </row>
    <row r="14" spans="1:7" x14ac:dyDescent="0.4">
      <c r="A14" s="222"/>
      <c r="B14" s="57" t="s">
        <v>53</v>
      </c>
      <c r="C14" s="58" t="s">
        <v>71</v>
      </c>
      <c r="D14" s="59">
        <v>2</v>
      </c>
      <c r="E14" s="59">
        <v>2</v>
      </c>
      <c r="F14" s="59" t="s">
        <v>34</v>
      </c>
      <c r="G14" s="59" t="s">
        <v>35</v>
      </c>
    </row>
    <row r="15" spans="1:7" x14ac:dyDescent="0.4">
      <c r="A15" s="222"/>
      <c r="B15" s="57" t="s">
        <v>53</v>
      </c>
      <c r="C15" s="58" t="s">
        <v>67</v>
      </c>
      <c r="D15" s="59">
        <v>2</v>
      </c>
      <c r="E15" s="59">
        <v>1</v>
      </c>
      <c r="F15" s="59" t="s">
        <v>41</v>
      </c>
      <c r="G15" s="59" t="s">
        <v>35</v>
      </c>
    </row>
    <row r="16" spans="1:7" x14ac:dyDescent="0.4">
      <c r="A16" s="222"/>
      <c r="B16" s="57" t="s">
        <v>53</v>
      </c>
      <c r="C16" s="58" t="s">
        <v>73</v>
      </c>
      <c r="D16" s="59">
        <v>2</v>
      </c>
      <c r="E16" s="59">
        <v>2</v>
      </c>
      <c r="F16" s="59" t="s">
        <v>41</v>
      </c>
      <c r="G16" s="59" t="s">
        <v>35</v>
      </c>
    </row>
    <row r="17" spans="1:7" x14ac:dyDescent="0.4">
      <c r="A17" s="222"/>
      <c r="B17" s="44" t="s">
        <v>53</v>
      </c>
      <c r="C17" s="38" t="s">
        <v>69</v>
      </c>
      <c r="D17" s="37">
        <v>2</v>
      </c>
      <c r="E17" s="37">
        <v>2</v>
      </c>
      <c r="F17" s="37" t="s">
        <v>34</v>
      </c>
      <c r="G17" s="37" t="s">
        <v>35</v>
      </c>
    </row>
    <row r="18" spans="1:7" ht="19.5" thickBot="1" x14ac:dyDescent="0.45">
      <c r="A18" s="222"/>
      <c r="B18" s="45" t="s">
        <v>53</v>
      </c>
      <c r="C18" s="46" t="s">
        <v>75</v>
      </c>
      <c r="D18" s="47">
        <v>2</v>
      </c>
      <c r="E18" s="47">
        <v>2</v>
      </c>
      <c r="F18" s="47" t="s">
        <v>41</v>
      </c>
      <c r="G18" s="47" t="s">
        <v>35</v>
      </c>
    </row>
    <row r="19" spans="1:7" ht="19.5" thickBot="1" x14ac:dyDescent="0.45">
      <c r="A19" s="222"/>
      <c r="B19" s="66" t="s">
        <v>53</v>
      </c>
      <c r="C19" s="67" t="s">
        <v>59</v>
      </c>
      <c r="D19" s="68">
        <v>0</v>
      </c>
      <c r="E19" s="68">
        <v>1</v>
      </c>
      <c r="F19" s="68" t="s">
        <v>60</v>
      </c>
      <c r="G19" s="69" t="s">
        <v>47</v>
      </c>
    </row>
    <row r="20" spans="1:7" x14ac:dyDescent="0.4">
      <c r="A20" s="222"/>
      <c r="B20" s="48" t="s">
        <v>78</v>
      </c>
      <c r="C20" s="49" t="s">
        <v>80</v>
      </c>
      <c r="D20" s="50">
        <v>3</v>
      </c>
      <c r="E20" s="50">
        <v>1</v>
      </c>
      <c r="F20" s="50" t="s">
        <v>64</v>
      </c>
      <c r="G20" s="50" t="s">
        <v>55</v>
      </c>
    </row>
    <row r="21" spans="1:7" ht="19.5" thickBot="1" x14ac:dyDescent="0.45">
      <c r="A21" s="222"/>
      <c r="B21" s="62" t="s">
        <v>78</v>
      </c>
      <c r="C21" s="63" t="s">
        <v>83</v>
      </c>
      <c r="D21" s="64">
        <v>2</v>
      </c>
      <c r="E21" s="64">
        <v>1</v>
      </c>
      <c r="F21" s="64" t="s">
        <v>64</v>
      </c>
      <c r="G21" s="64" t="s">
        <v>55</v>
      </c>
    </row>
    <row r="22" spans="1:7" x14ac:dyDescent="0.4">
      <c r="A22" s="222"/>
      <c r="B22" s="48" t="s">
        <v>78</v>
      </c>
      <c r="C22" s="49" t="s">
        <v>85</v>
      </c>
      <c r="D22" s="50">
        <v>2</v>
      </c>
      <c r="E22" s="50">
        <v>1</v>
      </c>
      <c r="F22" s="50" t="s">
        <v>64</v>
      </c>
      <c r="G22" s="117" t="s">
        <v>35</v>
      </c>
    </row>
    <row r="23" spans="1:7" x14ac:dyDescent="0.4">
      <c r="A23" s="222"/>
      <c r="B23" s="52" t="s">
        <v>78</v>
      </c>
      <c r="C23" s="10" t="s">
        <v>88</v>
      </c>
      <c r="D23" s="8">
        <v>2</v>
      </c>
      <c r="E23" s="8">
        <v>2</v>
      </c>
      <c r="F23" s="8" t="s">
        <v>64</v>
      </c>
      <c r="G23" s="8" t="s">
        <v>35</v>
      </c>
    </row>
    <row r="24" spans="1:7" ht="19.5" thickBot="1" x14ac:dyDescent="0.45">
      <c r="A24" s="222"/>
      <c r="B24" s="62" t="s">
        <v>78</v>
      </c>
      <c r="C24" s="63" t="s">
        <v>90</v>
      </c>
      <c r="D24" s="64">
        <v>2</v>
      </c>
      <c r="E24" s="64">
        <v>2</v>
      </c>
      <c r="F24" s="64" t="s">
        <v>64</v>
      </c>
      <c r="G24" s="64" t="s">
        <v>35</v>
      </c>
    </row>
    <row r="25" spans="1:7" ht="19.5" thickBot="1" x14ac:dyDescent="0.45">
      <c r="A25" s="222"/>
      <c r="B25" s="66" t="s">
        <v>91</v>
      </c>
      <c r="C25" s="67" t="s">
        <v>434</v>
      </c>
      <c r="D25" s="68">
        <v>2</v>
      </c>
      <c r="E25" s="68">
        <v>1</v>
      </c>
      <c r="F25" s="68" t="s">
        <v>34</v>
      </c>
      <c r="G25" s="68" t="s">
        <v>55</v>
      </c>
    </row>
    <row r="26" spans="1:7" x14ac:dyDescent="0.4">
      <c r="A26" s="222"/>
      <c r="B26" s="41" t="s">
        <v>91</v>
      </c>
      <c r="C26" s="42" t="s">
        <v>97</v>
      </c>
      <c r="D26" s="43">
        <v>2</v>
      </c>
      <c r="E26" s="43">
        <v>1</v>
      </c>
      <c r="F26" s="43" t="s">
        <v>64</v>
      </c>
      <c r="G26" s="43" t="s">
        <v>35</v>
      </c>
    </row>
    <row r="27" spans="1:7" x14ac:dyDescent="0.4">
      <c r="A27" s="222"/>
      <c r="B27" s="44" t="s">
        <v>91</v>
      </c>
      <c r="C27" s="38" t="s">
        <v>99</v>
      </c>
      <c r="D27" s="37">
        <v>2</v>
      </c>
      <c r="E27" s="37">
        <v>1</v>
      </c>
      <c r="F27" s="37" t="s">
        <v>64</v>
      </c>
      <c r="G27" s="37" t="s">
        <v>35</v>
      </c>
    </row>
    <row r="28" spans="1:7" x14ac:dyDescent="0.4">
      <c r="A28" s="222"/>
      <c r="B28" s="44" t="s">
        <v>91</v>
      </c>
      <c r="C28" s="38" t="s">
        <v>101</v>
      </c>
      <c r="D28" s="37">
        <v>2</v>
      </c>
      <c r="E28" s="37">
        <v>1</v>
      </c>
      <c r="F28" s="37" t="s">
        <v>64</v>
      </c>
      <c r="G28" s="37" t="s">
        <v>35</v>
      </c>
    </row>
    <row r="29" spans="1:7" ht="19.5" thickBot="1" x14ac:dyDescent="0.45">
      <c r="A29" s="222"/>
      <c r="B29" s="45" t="s">
        <v>91</v>
      </c>
      <c r="C29" s="46" t="s">
        <v>103</v>
      </c>
      <c r="D29" s="47">
        <v>2</v>
      </c>
      <c r="E29" s="47">
        <v>1</v>
      </c>
      <c r="F29" s="47" t="s">
        <v>64</v>
      </c>
      <c r="G29" s="47" t="s">
        <v>35</v>
      </c>
    </row>
    <row r="30" spans="1:7" ht="19.5" thickBot="1" x14ac:dyDescent="0.45">
      <c r="A30" s="222"/>
      <c r="B30" s="66" t="s">
        <v>91</v>
      </c>
      <c r="C30" s="67" t="s">
        <v>95</v>
      </c>
      <c r="D30" s="68">
        <v>0</v>
      </c>
      <c r="E30" s="68">
        <v>1</v>
      </c>
      <c r="F30" s="68" t="s">
        <v>60</v>
      </c>
      <c r="G30" s="69" t="s">
        <v>47</v>
      </c>
    </row>
    <row r="31" spans="1:7" x14ac:dyDescent="0.4">
      <c r="A31" s="222" t="s">
        <v>104</v>
      </c>
      <c r="B31" s="48" t="s">
        <v>105</v>
      </c>
      <c r="C31" s="49" t="s">
        <v>107</v>
      </c>
      <c r="D31" s="50">
        <v>2</v>
      </c>
      <c r="E31" s="50">
        <v>1</v>
      </c>
      <c r="F31" s="50" t="s">
        <v>34</v>
      </c>
      <c r="G31" s="51" t="s">
        <v>55</v>
      </c>
    </row>
    <row r="32" spans="1:7" ht="19.5" thickBot="1" x14ac:dyDescent="0.45">
      <c r="A32" s="222"/>
      <c r="B32" s="62" t="s">
        <v>105</v>
      </c>
      <c r="C32" s="63" t="s">
        <v>109</v>
      </c>
      <c r="D32" s="64">
        <v>2</v>
      </c>
      <c r="E32" s="64">
        <v>1</v>
      </c>
      <c r="F32" s="64" t="s">
        <v>64</v>
      </c>
      <c r="G32" s="65" t="s">
        <v>55</v>
      </c>
    </row>
    <row r="33" spans="1:7" x14ac:dyDescent="0.4">
      <c r="A33" s="208"/>
      <c r="B33" s="105" t="s">
        <v>105</v>
      </c>
      <c r="C33" s="106" t="s">
        <v>111</v>
      </c>
      <c r="D33" s="105">
        <v>2</v>
      </c>
      <c r="E33" s="105">
        <v>2</v>
      </c>
      <c r="F33" s="105" t="s">
        <v>34</v>
      </c>
      <c r="G33" s="105" t="s">
        <v>35</v>
      </c>
    </row>
    <row r="34" spans="1:7" x14ac:dyDescent="0.4">
      <c r="A34" s="208"/>
      <c r="B34" s="59" t="s">
        <v>105</v>
      </c>
      <c r="C34" s="58" t="s">
        <v>113</v>
      </c>
      <c r="D34" s="59">
        <v>2</v>
      </c>
      <c r="E34" s="59">
        <v>2</v>
      </c>
      <c r="F34" s="59" t="s">
        <v>64</v>
      </c>
      <c r="G34" s="59" t="s">
        <v>35</v>
      </c>
    </row>
    <row r="35" spans="1:7" x14ac:dyDescent="0.4">
      <c r="A35" s="208"/>
      <c r="B35" s="59" t="s">
        <v>105</v>
      </c>
      <c r="C35" s="58" t="s">
        <v>115</v>
      </c>
      <c r="D35" s="59">
        <v>2</v>
      </c>
      <c r="E35" s="59">
        <v>2</v>
      </c>
      <c r="F35" s="59" t="s">
        <v>34</v>
      </c>
      <c r="G35" s="59" t="s">
        <v>35</v>
      </c>
    </row>
    <row r="36" spans="1:7" x14ac:dyDescent="0.4">
      <c r="A36" s="208"/>
      <c r="B36" s="59" t="s">
        <v>105</v>
      </c>
      <c r="C36" s="58" t="s">
        <v>117</v>
      </c>
      <c r="D36" s="59">
        <v>2</v>
      </c>
      <c r="E36" s="59">
        <v>2</v>
      </c>
      <c r="F36" s="59" t="s">
        <v>64</v>
      </c>
      <c r="G36" s="59" t="s">
        <v>35</v>
      </c>
    </row>
    <row r="37" spans="1:7" x14ac:dyDescent="0.4">
      <c r="A37" s="208"/>
      <c r="B37" s="59" t="s">
        <v>105</v>
      </c>
      <c r="C37" s="58" t="s">
        <v>119</v>
      </c>
      <c r="D37" s="59">
        <v>2</v>
      </c>
      <c r="E37" s="59">
        <v>1</v>
      </c>
      <c r="F37" s="59" t="s">
        <v>41</v>
      </c>
      <c r="G37" s="59" t="s">
        <v>35</v>
      </c>
    </row>
    <row r="38" spans="1:7" x14ac:dyDescent="0.4">
      <c r="A38" s="208"/>
      <c r="B38" s="59" t="s">
        <v>105</v>
      </c>
      <c r="C38" s="58" t="s">
        <v>121</v>
      </c>
      <c r="D38" s="59">
        <v>2</v>
      </c>
      <c r="E38" s="59">
        <v>1</v>
      </c>
      <c r="F38" s="59" t="s">
        <v>41</v>
      </c>
      <c r="G38" s="59" t="s">
        <v>35</v>
      </c>
    </row>
    <row r="39" spans="1:7" x14ac:dyDescent="0.4">
      <c r="A39" s="208"/>
      <c r="B39" s="83" t="s">
        <v>122</v>
      </c>
      <c r="C39" s="38" t="s">
        <v>124</v>
      </c>
      <c r="D39" s="37">
        <v>1</v>
      </c>
      <c r="E39" s="37">
        <v>1</v>
      </c>
      <c r="F39" s="37" t="s">
        <v>125</v>
      </c>
      <c r="G39" s="37" t="s">
        <v>126</v>
      </c>
    </row>
    <row r="40" spans="1:7" x14ac:dyDescent="0.4">
      <c r="A40" s="208"/>
      <c r="B40" s="83" t="s">
        <v>122</v>
      </c>
      <c r="C40" s="38" t="s">
        <v>128</v>
      </c>
      <c r="D40" s="37">
        <v>1</v>
      </c>
      <c r="E40" s="37">
        <v>1</v>
      </c>
      <c r="F40" s="37" t="s">
        <v>125</v>
      </c>
      <c r="G40" s="37" t="s">
        <v>126</v>
      </c>
    </row>
    <row r="41" spans="1:7" x14ac:dyDescent="0.4">
      <c r="A41" s="208"/>
      <c r="B41" s="83" t="s">
        <v>122</v>
      </c>
      <c r="C41" s="38" t="s">
        <v>130</v>
      </c>
      <c r="D41" s="37">
        <v>1</v>
      </c>
      <c r="E41" s="37">
        <v>1</v>
      </c>
      <c r="F41" s="37" t="s">
        <v>125</v>
      </c>
      <c r="G41" s="37" t="s">
        <v>126</v>
      </c>
    </row>
    <row r="42" spans="1:7" x14ac:dyDescent="0.4">
      <c r="A42" s="208"/>
      <c r="B42" s="83" t="s">
        <v>122</v>
      </c>
      <c r="C42" s="38" t="s">
        <v>132</v>
      </c>
      <c r="D42" s="37">
        <v>1</v>
      </c>
      <c r="E42" s="37">
        <v>1</v>
      </c>
      <c r="F42" s="37" t="s">
        <v>125</v>
      </c>
      <c r="G42" s="37" t="s">
        <v>126</v>
      </c>
    </row>
    <row r="43" spans="1:7" x14ac:dyDescent="0.4">
      <c r="A43" s="208"/>
      <c r="B43" s="83" t="s">
        <v>122</v>
      </c>
      <c r="C43" s="38" t="s">
        <v>134</v>
      </c>
      <c r="D43" s="37">
        <v>2</v>
      </c>
      <c r="E43" s="37">
        <v>1</v>
      </c>
      <c r="F43" s="37" t="s">
        <v>125</v>
      </c>
      <c r="G43" s="37" t="s">
        <v>126</v>
      </c>
    </row>
    <row r="44" spans="1:7" x14ac:dyDescent="0.4">
      <c r="A44" s="208"/>
      <c r="B44" s="83" t="s">
        <v>122</v>
      </c>
      <c r="C44" s="38" t="s">
        <v>136</v>
      </c>
      <c r="D44" s="37">
        <v>2</v>
      </c>
      <c r="E44" s="37">
        <v>1</v>
      </c>
      <c r="F44" s="37" t="s">
        <v>125</v>
      </c>
      <c r="G44" s="37" t="s">
        <v>126</v>
      </c>
    </row>
    <row r="45" spans="1:7" x14ac:dyDescent="0.4">
      <c r="A45" s="208"/>
      <c r="B45" s="83" t="s">
        <v>122</v>
      </c>
      <c r="C45" s="38" t="s">
        <v>138</v>
      </c>
      <c r="D45" s="37">
        <v>2</v>
      </c>
      <c r="E45" s="37">
        <v>1</v>
      </c>
      <c r="F45" s="37" t="s">
        <v>125</v>
      </c>
      <c r="G45" s="37" t="s">
        <v>126</v>
      </c>
    </row>
    <row r="46" spans="1:7" x14ac:dyDescent="0.4">
      <c r="A46" s="208"/>
      <c r="B46" s="83" t="s">
        <v>122</v>
      </c>
      <c r="C46" s="38" t="s">
        <v>140</v>
      </c>
      <c r="D46" s="37">
        <v>2</v>
      </c>
      <c r="E46" s="37">
        <v>1</v>
      </c>
      <c r="F46" s="37" t="s">
        <v>125</v>
      </c>
      <c r="G46" s="37" t="s">
        <v>126</v>
      </c>
    </row>
    <row r="47" spans="1:7" ht="19.5" thickBot="1" x14ac:dyDescent="0.45">
      <c r="A47" s="208"/>
      <c r="B47" s="84" t="s">
        <v>122</v>
      </c>
      <c r="C47" s="85" t="s">
        <v>142</v>
      </c>
      <c r="D47" s="86">
        <v>2</v>
      </c>
      <c r="E47" s="86">
        <v>1</v>
      </c>
      <c r="F47" s="86" t="s">
        <v>125</v>
      </c>
      <c r="G47" s="86" t="s">
        <v>126</v>
      </c>
    </row>
    <row r="48" spans="1:7" ht="19.5" thickBot="1" x14ac:dyDescent="0.45">
      <c r="A48" s="222" t="s">
        <v>144</v>
      </c>
      <c r="B48" s="87"/>
      <c r="C48" s="88" t="s">
        <v>437</v>
      </c>
      <c r="D48" s="89">
        <v>3</v>
      </c>
      <c r="E48" s="89">
        <v>2</v>
      </c>
      <c r="F48" s="89" t="s">
        <v>34</v>
      </c>
      <c r="G48" s="90" t="s">
        <v>55</v>
      </c>
    </row>
    <row r="49" spans="1:7" x14ac:dyDescent="0.4">
      <c r="A49" s="208"/>
      <c r="B49" s="60"/>
      <c r="C49" s="61" t="s">
        <v>146</v>
      </c>
      <c r="D49" s="60">
        <v>1</v>
      </c>
      <c r="E49" s="60">
        <v>1</v>
      </c>
      <c r="F49" s="60" t="s">
        <v>41</v>
      </c>
      <c r="G49" s="60" t="s">
        <v>35</v>
      </c>
    </row>
    <row r="50" spans="1:7" x14ac:dyDescent="0.4">
      <c r="A50" s="208"/>
      <c r="B50" s="8"/>
      <c r="C50" s="10" t="s">
        <v>148</v>
      </c>
      <c r="D50" s="8">
        <v>2</v>
      </c>
      <c r="E50" s="8">
        <v>1</v>
      </c>
      <c r="F50" s="8" t="s">
        <v>41</v>
      </c>
      <c r="G50" s="8" t="s">
        <v>35</v>
      </c>
    </row>
    <row r="51" spans="1:7" ht="19.5" thickBot="1" x14ac:dyDescent="0.45">
      <c r="A51" s="208"/>
      <c r="B51" s="39"/>
      <c r="C51" s="40" t="s">
        <v>150</v>
      </c>
      <c r="D51" s="39">
        <v>3</v>
      </c>
      <c r="E51" s="39">
        <v>1</v>
      </c>
      <c r="F51" s="39" t="s">
        <v>41</v>
      </c>
      <c r="G51" s="39" t="s">
        <v>35</v>
      </c>
    </row>
    <row r="52" spans="1:7" ht="19.5" thickBot="1" x14ac:dyDescent="0.45">
      <c r="A52" s="222" t="s">
        <v>153</v>
      </c>
      <c r="B52" s="87"/>
      <c r="C52" s="88" t="s">
        <v>438</v>
      </c>
      <c r="D52" s="89">
        <v>2</v>
      </c>
      <c r="E52" s="89">
        <v>1</v>
      </c>
      <c r="F52" s="89" t="s">
        <v>34</v>
      </c>
      <c r="G52" s="90" t="s">
        <v>55</v>
      </c>
    </row>
    <row r="53" spans="1:7" x14ac:dyDescent="0.4">
      <c r="A53" s="208"/>
      <c r="B53" s="60"/>
      <c r="C53" s="61" t="s">
        <v>166</v>
      </c>
      <c r="D53" s="60">
        <v>2</v>
      </c>
      <c r="E53" s="60">
        <v>1</v>
      </c>
      <c r="F53" s="60" t="s">
        <v>473</v>
      </c>
      <c r="G53" s="60" t="s">
        <v>35</v>
      </c>
    </row>
    <row r="54" spans="1:7" x14ac:dyDescent="0.4">
      <c r="A54" s="208"/>
      <c r="B54" s="8"/>
      <c r="C54" s="10" t="s">
        <v>167</v>
      </c>
      <c r="D54" s="8">
        <v>2</v>
      </c>
      <c r="E54" s="8">
        <v>1</v>
      </c>
      <c r="F54" s="8" t="s">
        <v>473</v>
      </c>
      <c r="G54" s="8" t="s">
        <v>35</v>
      </c>
    </row>
    <row r="55" spans="1:7" x14ac:dyDescent="0.4">
      <c r="A55" s="208"/>
      <c r="B55" s="8"/>
      <c r="C55" s="10" t="s">
        <v>168</v>
      </c>
      <c r="D55" s="8">
        <v>2</v>
      </c>
      <c r="E55" s="8">
        <v>1</v>
      </c>
      <c r="F55" s="8" t="s">
        <v>473</v>
      </c>
      <c r="G55" s="8" t="s">
        <v>35</v>
      </c>
    </row>
    <row r="56" spans="1:7" x14ac:dyDescent="0.4">
      <c r="A56" s="208"/>
      <c r="B56" s="8"/>
      <c r="C56" s="10" t="s">
        <v>170</v>
      </c>
      <c r="D56" s="8">
        <v>2</v>
      </c>
      <c r="E56" s="8">
        <v>1</v>
      </c>
      <c r="F56" s="8" t="s">
        <v>473</v>
      </c>
      <c r="G56" s="8" t="s">
        <v>35</v>
      </c>
    </row>
    <row r="57" spans="1:7" x14ac:dyDescent="0.4">
      <c r="A57" s="208"/>
      <c r="B57" s="8"/>
      <c r="C57" s="10" t="s">
        <v>171</v>
      </c>
      <c r="D57" s="8">
        <v>2</v>
      </c>
      <c r="E57" s="8">
        <v>1</v>
      </c>
      <c r="F57" s="8" t="s">
        <v>473</v>
      </c>
      <c r="G57" s="8" t="s">
        <v>35</v>
      </c>
    </row>
    <row r="58" spans="1:7" x14ac:dyDescent="0.4">
      <c r="A58" s="208"/>
      <c r="B58" s="8"/>
      <c r="C58" s="10" t="s">
        <v>172</v>
      </c>
      <c r="D58" s="8">
        <v>2</v>
      </c>
      <c r="E58" s="8">
        <v>1</v>
      </c>
      <c r="F58" s="8" t="s">
        <v>473</v>
      </c>
      <c r="G58" s="8" t="s">
        <v>35</v>
      </c>
    </row>
    <row r="59" spans="1:7" x14ac:dyDescent="0.4">
      <c r="A59" s="208"/>
      <c r="B59" s="8"/>
      <c r="C59" s="10" t="s">
        <v>173</v>
      </c>
      <c r="D59" s="8">
        <v>2</v>
      </c>
      <c r="E59" s="8">
        <v>1</v>
      </c>
      <c r="F59" s="8" t="s">
        <v>473</v>
      </c>
      <c r="G59" s="8" t="s">
        <v>35</v>
      </c>
    </row>
    <row r="60" spans="1:7" x14ac:dyDescent="0.4">
      <c r="A60" s="208"/>
      <c r="B60" s="8"/>
      <c r="C60" s="10" t="s">
        <v>174</v>
      </c>
      <c r="D60" s="8">
        <v>2</v>
      </c>
      <c r="E60" s="8">
        <v>1</v>
      </c>
      <c r="F60" s="8" t="s">
        <v>473</v>
      </c>
      <c r="G60" s="8" t="s">
        <v>35</v>
      </c>
    </row>
    <row r="61" spans="1:7" x14ac:dyDescent="0.4">
      <c r="A61" s="208"/>
      <c r="B61" s="8"/>
      <c r="C61" s="10" t="s">
        <v>175</v>
      </c>
      <c r="D61" s="8">
        <v>2</v>
      </c>
      <c r="E61" s="8">
        <v>1</v>
      </c>
      <c r="F61" s="8" t="s">
        <v>473</v>
      </c>
      <c r="G61" s="8" t="s">
        <v>35</v>
      </c>
    </row>
    <row r="62" spans="1:7" x14ac:dyDescent="0.4">
      <c r="A62" s="208"/>
      <c r="B62" s="8"/>
      <c r="C62" s="10" t="s">
        <v>159</v>
      </c>
      <c r="D62" s="8">
        <v>2</v>
      </c>
      <c r="E62" s="8">
        <v>1</v>
      </c>
      <c r="F62" s="8" t="s">
        <v>473</v>
      </c>
      <c r="G62" s="8" t="s">
        <v>35</v>
      </c>
    </row>
    <row r="63" spans="1:7" x14ac:dyDescent="0.4">
      <c r="A63" s="208"/>
      <c r="B63" s="8"/>
      <c r="C63" s="10" t="s">
        <v>160</v>
      </c>
      <c r="D63" s="8">
        <v>2</v>
      </c>
      <c r="E63" s="8">
        <v>1</v>
      </c>
      <c r="F63" s="8" t="s">
        <v>473</v>
      </c>
      <c r="G63" s="8" t="s">
        <v>35</v>
      </c>
    </row>
    <row r="64" spans="1:7" x14ac:dyDescent="0.4">
      <c r="A64" s="208"/>
      <c r="B64" s="8"/>
      <c r="C64" s="10" t="s">
        <v>161</v>
      </c>
      <c r="D64" s="8">
        <v>2</v>
      </c>
      <c r="E64" s="8">
        <v>1</v>
      </c>
      <c r="F64" s="8" t="s">
        <v>473</v>
      </c>
      <c r="G64" s="8" t="s">
        <v>35</v>
      </c>
    </row>
    <row r="65" spans="1:7" x14ac:dyDescent="0.4">
      <c r="A65" s="208"/>
      <c r="B65" s="8"/>
      <c r="C65" s="10" t="s">
        <v>162</v>
      </c>
      <c r="D65" s="8">
        <v>2</v>
      </c>
      <c r="E65" s="8">
        <v>1</v>
      </c>
      <c r="F65" s="8" t="s">
        <v>473</v>
      </c>
      <c r="G65" s="8" t="s">
        <v>35</v>
      </c>
    </row>
    <row r="66" spans="1:7" x14ac:dyDescent="0.4">
      <c r="A66" s="208"/>
      <c r="B66" s="8"/>
      <c r="C66" s="10" t="s">
        <v>163</v>
      </c>
      <c r="D66" s="8">
        <v>2</v>
      </c>
      <c r="E66" s="8">
        <v>1</v>
      </c>
      <c r="F66" s="8" t="s">
        <v>473</v>
      </c>
      <c r="G66" s="8" t="s">
        <v>35</v>
      </c>
    </row>
    <row r="67" spans="1:7" x14ac:dyDescent="0.4">
      <c r="A67" s="208"/>
      <c r="B67" s="8"/>
      <c r="C67" s="10" t="s">
        <v>164</v>
      </c>
      <c r="D67" s="8">
        <v>2</v>
      </c>
      <c r="E67" s="8">
        <v>1</v>
      </c>
      <c r="F67" s="8" t="s">
        <v>473</v>
      </c>
      <c r="G67" s="8" t="s">
        <v>35</v>
      </c>
    </row>
    <row r="68" spans="1:7" x14ac:dyDescent="0.4">
      <c r="A68" s="208"/>
      <c r="B68" s="8"/>
      <c r="C68" s="10" t="s">
        <v>165</v>
      </c>
      <c r="D68" s="8">
        <v>2</v>
      </c>
      <c r="E68" s="8">
        <v>1</v>
      </c>
      <c r="F68" s="8" t="s">
        <v>473</v>
      </c>
      <c r="G68" s="8" t="s">
        <v>35</v>
      </c>
    </row>
    <row r="69" spans="1:7" x14ac:dyDescent="0.4">
      <c r="A69" s="208"/>
      <c r="B69" s="8"/>
      <c r="C69" s="10" t="s">
        <v>176</v>
      </c>
      <c r="D69" s="8">
        <v>2</v>
      </c>
      <c r="E69" s="8">
        <v>1</v>
      </c>
      <c r="F69" s="8" t="s">
        <v>473</v>
      </c>
      <c r="G69" s="8" t="s">
        <v>35</v>
      </c>
    </row>
    <row r="70" spans="1:7" x14ac:dyDescent="0.4">
      <c r="A70" s="208"/>
      <c r="B70" s="8"/>
      <c r="C70" s="10" t="s">
        <v>157</v>
      </c>
      <c r="D70" s="8">
        <v>2</v>
      </c>
      <c r="E70" s="8">
        <v>1</v>
      </c>
      <c r="F70" s="8" t="s">
        <v>473</v>
      </c>
      <c r="G70" s="8" t="s">
        <v>35</v>
      </c>
    </row>
    <row r="71" spans="1:7" x14ac:dyDescent="0.4">
      <c r="A71" s="208"/>
      <c r="B71" s="8"/>
      <c r="C71" s="10" t="s">
        <v>158</v>
      </c>
      <c r="D71" s="8">
        <v>2</v>
      </c>
      <c r="E71" s="8">
        <v>1</v>
      </c>
      <c r="F71" s="8" t="s">
        <v>473</v>
      </c>
      <c r="G71" s="8" t="s">
        <v>35</v>
      </c>
    </row>
    <row r="72" spans="1:7" x14ac:dyDescent="0.4">
      <c r="A72" s="208"/>
      <c r="B72" s="8"/>
      <c r="C72" s="10" t="s">
        <v>156</v>
      </c>
      <c r="D72" s="8">
        <v>2</v>
      </c>
      <c r="E72" s="8">
        <v>1</v>
      </c>
      <c r="F72" s="8" t="s">
        <v>473</v>
      </c>
      <c r="G72" s="8" t="s">
        <v>35</v>
      </c>
    </row>
    <row r="73" spans="1:7" x14ac:dyDescent="0.4">
      <c r="A73" s="208"/>
      <c r="B73" s="8"/>
      <c r="C73" s="10" t="s">
        <v>180</v>
      </c>
      <c r="D73" s="8">
        <v>2</v>
      </c>
      <c r="E73" s="8">
        <v>2</v>
      </c>
      <c r="F73" s="8" t="s">
        <v>473</v>
      </c>
      <c r="G73" s="8" t="s">
        <v>35</v>
      </c>
    </row>
    <row r="74" spans="1:7" x14ac:dyDescent="0.4">
      <c r="A74" s="208"/>
      <c r="B74" s="8"/>
      <c r="C74" s="10" t="s">
        <v>169</v>
      </c>
      <c r="D74" s="8">
        <v>2</v>
      </c>
      <c r="E74" s="8">
        <v>2</v>
      </c>
      <c r="F74" s="8" t="s">
        <v>473</v>
      </c>
      <c r="G74" s="8" t="s">
        <v>35</v>
      </c>
    </row>
    <row r="75" spans="1:7" x14ac:dyDescent="0.4">
      <c r="A75" s="208"/>
      <c r="B75" s="8"/>
      <c r="C75" s="10" t="s">
        <v>181</v>
      </c>
      <c r="D75" s="8">
        <v>2</v>
      </c>
      <c r="E75" s="8">
        <v>2</v>
      </c>
      <c r="F75" s="8" t="s">
        <v>473</v>
      </c>
      <c r="G75" s="8" t="s">
        <v>35</v>
      </c>
    </row>
    <row r="76" spans="1:7" x14ac:dyDescent="0.4">
      <c r="A76" s="208"/>
      <c r="B76" s="8"/>
      <c r="C76" s="10" t="s">
        <v>177</v>
      </c>
      <c r="D76" s="8">
        <v>2</v>
      </c>
      <c r="E76" s="8">
        <v>2</v>
      </c>
      <c r="F76" s="8" t="s">
        <v>473</v>
      </c>
      <c r="G76" s="8" t="s">
        <v>35</v>
      </c>
    </row>
    <row r="77" spans="1:7" x14ac:dyDescent="0.4">
      <c r="A77" s="208"/>
      <c r="B77" s="8"/>
      <c r="C77" s="10" t="s">
        <v>178</v>
      </c>
      <c r="D77" s="8">
        <v>2</v>
      </c>
      <c r="E77" s="8">
        <v>2</v>
      </c>
      <c r="F77" s="8" t="s">
        <v>473</v>
      </c>
      <c r="G77" s="8" t="s">
        <v>35</v>
      </c>
    </row>
    <row r="78" spans="1:7" x14ac:dyDescent="0.4">
      <c r="A78" s="208"/>
      <c r="B78" s="8"/>
      <c r="C78" s="10" t="s">
        <v>179</v>
      </c>
      <c r="D78" s="8">
        <v>2</v>
      </c>
      <c r="E78" s="8">
        <v>2</v>
      </c>
      <c r="F78" s="8" t="s">
        <v>473</v>
      </c>
      <c r="G78" s="8" t="s">
        <v>35</v>
      </c>
    </row>
    <row r="79" spans="1:7" ht="21" x14ac:dyDescent="0.4">
      <c r="A79" s="208"/>
      <c r="B79" s="8"/>
      <c r="C79" s="10" t="s">
        <v>475</v>
      </c>
      <c r="D79" s="8">
        <v>2</v>
      </c>
      <c r="E79" s="8">
        <v>2</v>
      </c>
      <c r="F79" s="8" t="s">
        <v>473</v>
      </c>
      <c r="G79" s="8" t="s">
        <v>35</v>
      </c>
    </row>
    <row r="80" spans="1:7" x14ac:dyDescent="0.4">
      <c r="A80" s="208"/>
      <c r="B80" s="8"/>
      <c r="C80" s="10" t="s">
        <v>479</v>
      </c>
      <c r="D80" s="8">
        <v>2</v>
      </c>
      <c r="E80" s="8">
        <v>3</v>
      </c>
      <c r="F80" s="8" t="s">
        <v>473</v>
      </c>
      <c r="G80" s="8" t="s">
        <v>35</v>
      </c>
    </row>
    <row r="81" spans="1:7" x14ac:dyDescent="0.4">
      <c r="A81" s="208"/>
      <c r="B81" s="8"/>
      <c r="C81" s="10" t="s">
        <v>189</v>
      </c>
      <c r="D81" s="8">
        <v>2</v>
      </c>
      <c r="E81" s="8">
        <v>3</v>
      </c>
      <c r="F81" s="8" t="s">
        <v>473</v>
      </c>
      <c r="G81" s="8" t="s">
        <v>35</v>
      </c>
    </row>
    <row r="82" spans="1:7" x14ac:dyDescent="0.4">
      <c r="A82" s="208"/>
      <c r="B82" s="8"/>
      <c r="C82" s="10" t="s">
        <v>185</v>
      </c>
      <c r="D82" s="8">
        <v>2</v>
      </c>
      <c r="E82" s="8">
        <v>3</v>
      </c>
      <c r="F82" s="8" t="s">
        <v>473</v>
      </c>
      <c r="G82" s="8" t="s">
        <v>35</v>
      </c>
    </row>
    <row r="83" spans="1:7" x14ac:dyDescent="0.4">
      <c r="A83" s="208"/>
      <c r="B83" s="8"/>
      <c r="C83" s="10" t="s">
        <v>186</v>
      </c>
      <c r="D83" s="8">
        <v>2</v>
      </c>
      <c r="E83" s="8">
        <v>3</v>
      </c>
      <c r="F83" s="8" t="s">
        <v>473</v>
      </c>
      <c r="G83" s="8" t="s">
        <v>35</v>
      </c>
    </row>
    <row r="84" spans="1:7" x14ac:dyDescent="0.4">
      <c r="A84" s="208"/>
      <c r="B84" s="8"/>
      <c r="C84" s="10" t="s">
        <v>187</v>
      </c>
      <c r="D84" s="8">
        <v>2</v>
      </c>
      <c r="E84" s="8">
        <v>3</v>
      </c>
      <c r="F84" s="8" t="s">
        <v>473</v>
      </c>
      <c r="G84" s="8" t="s">
        <v>35</v>
      </c>
    </row>
    <row r="85" spans="1:7" x14ac:dyDescent="0.4">
      <c r="A85" s="208"/>
      <c r="B85" s="8"/>
      <c r="C85" s="10" t="s">
        <v>188</v>
      </c>
      <c r="D85" s="8">
        <v>2</v>
      </c>
      <c r="E85" s="8">
        <v>3</v>
      </c>
      <c r="F85" s="8" t="s">
        <v>473</v>
      </c>
      <c r="G85" s="8" t="s">
        <v>35</v>
      </c>
    </row>
    <row r="86" spans="1:7" x14ac:dyDescent="0.4">
      <c r="A86" s="208"/>
      <c r="B86" s="8"/>
      <c r="C86" s="10" t="s">
        <v>182</v>
      </c>
      <c r="D86" s="8">
        <v>2</v>
      </c>
      <c r="E86" s="8">
        <v>3</v>
      </c>
      <c r="F86" s="8" t="s">
        <v>473</v>
      </c>
      <c r="G86" s="8" t="s">
        <v>35</v>
      </c>
    </row>
    <row r="87" spans="1:7" x14ac:dyDescent="0.4">
      <c r="A87" s="208"/>
      <c r="B87" s="8"/>
      <c r="C87" s="10" t="s">
        <v>183</v>
      </c>
      <c r="D87" s="8">
        <v>2</v>
      </c>
      <c r="E87" s="8">
        <v>3</v>
      </c>
      <c r="F87" s="8" t="s">
        <v>34</v>
      </c>
      <c r="G87" s="8" t="s">
        <v>35</v>
      </c>
    </row>
    <row r="88" spans="1:7" x14ac:dyDescent="0.4">
      <c r="A88" s="208"/>
      <c r="B88" s="8"/>
      <c r="C88" s="10" t="s">
        <v>184</v>
      </c>
      <c r="D88" s="8">
        <v>2</v>
      </c>
      <c r="E88" s="8">
        <v>3</v>
      </c>
      <c r="F88" s="8" t="s">
        <v>64</v>
      </c>
      <c r="G88" s="8" t="s">
        <v>35</v>
      </c>
    </row>
    <row r="89" spans="1:7" ht="21" x14ac:dyDescent="0.4">
      <c r="A89" s="208"/>
      <c r="B89" s="8"/>
      <c r="C89" s="10" t="s">
        <v>476</v>
      </c>
      <c r="D89" s="8">
        <v>2</v>
      </c>
      <c r="E89" s="8">
        <v>3</v>
      </c>
      <c r="F89" s="8" t="s">
        <v>34</v>
      </c>
      <c r="G89" s="8" t="s">
        <v>477</v>
      </c>
    </row>
    <row r="90" spans="1:7" ht="21" x14ac:dyDescent="0.4">
      <c r="A90" s="208"/>
      <c r="B90" s="8"/>
      <c r="C90" s="10" t="s">
        <v>478</v>
      </c>
      <c r="D90" s="8">
        <v>2</v>
      </c>
      <c r="E90" s="8">
        <v>3</v>
      </c>
      <c r="F90" s="8" t="s">
        <v>64</v>
      </c>
      <c r="G90" s="8" t="s">
        <v>477</v>
      </c>
    </row>
    <row r="91" spans="1:7" ht="21" x14ac:dyDescent="0.4">
      <c r="A91" s="208" t="s">
        <v>190</v>
      </c>
      <c r="B91" s="14" t="s">
        <v>191</v>
      </c>
      <c r="C91" s="10" t="s">
        <v>193</v>
      </c>
      <c r="D91" s="8">
        <v>2</v>
      </c>
      <c r="E91" s="8">
        <v>1</v>
      </c>
      <c r="F91" s="8" t="s">
        <v>34</v>
      </c>
      <c r="G91" s="8" t="s">
        <v>35</v>
      </c>
    </row>
    <row r="92" spans="1:7" x14ac:dyDescent="0.4">
      <c r="A92" s="208"/>
      <c r="B92" s="14" t="s">
        <v>191</v>
      </c>
      <c r="C92" s="10" t="s">
        <v>195</v>
      </c>
      <c r="D92" s="8">
        <v>2</v>
      </c>
      <c r="E92" s="8">
        <v>1</v>
      </c>
      <c r="F92" s="8" t="s">
        <v>34</v>
      </c>
      <c r="G92" s="8" t="s">
        <v>35</v>
      </c>
    </row>
    <row r="93" spans="1:7" x14ac:dyDescent="0.4">
      <c r="A93" s="208"/>
      <c r="B93" s="14" t="s">
        <v>191</v>
      </c>
      <c r="C93" s="10" t="s">
        <v>197</v>
      </c>
      <c r="D93" s="8">
        <v>2</v>
      </c>
      <c r="E93" s="8">
        <v>1</v>
      </c>
      <c r="F93" s="8" t="s">
        <v>41</v>
      </c>
      <c r="G93" s="8" t="s">
        <v>35</v>
      </c>
    </row>
    <row r="94" spans="1:7" x14ac:dyDescent="0.4">
      <c r="A94" s="208"/>
      <c r="B94" s="14" t="s">
        <v>191</v>
      </c>
      <c r="C94" s="10" t="s">
        <v>199</v>
      </c>
      <c r="D94" s="8">
        <v>2</v>
      </c>
      <c r="E94" s="8">
        <v>1</v>
      </c>
      <c r="F94" s="8" t="s">
        <v>41</v>
      </c>
      <c r="G94" s="8" t="s">
        <v>35</v>
      </c>
    </row>
    <row r="95" spans="1:7" x14ac:dyDescent="0.4">
      <c r="A95" s="208"/>
      <c r="B95" s="14" t="s">
        <v>191</v>
      </c>
      <c r="C95" s="10" t="s">
        <v>201</v>
      </c>
      <c r="D95" s="8">
        <v>2</v>
      </c>
      <c r="E95" s="8">
        <v>1</v>
      </c>
      <c r="F95" s="8" t="s">
        <v>41</v>
      </c>
      <c r="G95" s="8" t="s">
        <v>35</v>
      </c>
    </row>
    <row r="96" spans="1:7" x14ac:dyDescent="0.4">
      <c r="A96" s="208"/>
      <c r="B96" s="14" t="s">
        <v>191</v>
      </c>
      <c r="C96" s="10" t="s">
        <v>203</v>
      </c>
      <c r="D96" s="8">
        <v>2</v>
      </c>
      <c r="E96" s="8">
        <v>1</v>
      </c>
      <c r="F96" s="8" t="s">
        <v>41</v>
      </c>
      <c r="G96" s="8" t="s">
        <v>35</v>
      </c>
    </row>
    <row r="97" spans="1:7" x14ac:dyDescent="0.4">
      <c r="A97" s="208"/>
      <c r="B97" s="14" t="s">
        <v>191</v>
      </c>
      <c r="C97" s="10" t="s">
        <v>205</v>
      </c>
      <c r="D97" s="8">
        <v>2</v>
      </c>
      <c r="E97" s="8">
        <v>1</v>
      </c>
      <c r="F97" s="8" t="s">
        <v>41</v>
      </c>
      <c r="G97" s="8" t="s">
        <v>35</v>
      </c>
    </row>
    <row r="98" spans="1:7" x14ac:dyDescent="0.4">
      <c r="A98" s="208"/>
      <c r="B98" s="14" t="s">
        <v>191</v>
      </c>
      <c r="C98" s="10" t="s">
        <v>207</v>
      </c>
      <c r="D98" s="8">
        <v>2</v>
      </c>
      <c r="E98" s="8">
        <v>1</v>
      </c>
      <c r="F98" s="8" t="s">
        <v>41</v>
      </c>
      <c r="G98" s="8" t="s">
        <v>35</v>
      </c>
    </row>
    <row r="99" spans="1:7" x14ac:dyDescent="0.4">
      <c r="A99" s="208"/>
      <c r="B99" s="14" t="s">
        <v>191</v>
      </c>
      <c r="C99" s="10" t="s">
        <v>209</v>
      </c>
      <c r="D99" s="8">
        <v>2</v>
      </c>
      <c r="E99" s="8">
        <v>1</v>
      </c>
      <c r="F99" s="8" t="s">
        <v>41</v>
      </c>
      <c r="G99" s="8" t="s">
        <v>35</v>
      </c>
    </row>
    <row r="100" spans="1:7" x14ac:dyDescent="0.4">
      <c r="A100" s="208"/>
      <c r="B100" s="14" t="s">
        <v>191</v>
      </c>
      <c r="C100" s="10" t="s">
        <v>211</v>
      </c>
      <c r="D100" s="8">
        <v>2</v>
      </c>
      <c r="E100" s="8">
        <v>1</v>
      </c>
      <c r="F100" s="8" t="s">
        <v>64</v>
      </c>
      <c r="G100" s="8" t="s">
        <v>35</v>
      </c>
    </row>
    <row r="101" spans="1:7" x14ac:dyDescent="0.4">
      <c r="A101" s="208"/>
      <c r="B101" s="14" t="s">
        <v>212</v>
      </c>
      <c r="C101" s="10" t="s">
        <v>214</v>
      </c>
      <c r="D101" s="8">
        <v>2</v>
      </c>
      <c r="E101" s="8">
        <v>1</v>
      </c>
      <c r="F101" s="8" t="s">
        <v>34</v>
      </c>
      <c r="G101" s="8" t="s">
        <v>35</v>
      </c>
    </row>
    <row r="102" spans="1:7" x14ac:dyDescent="0.4">
      <c r="A102" s="208"/>
      <c r="B102" s="14" t="s">
        <v>212</v>
      </c>
      <c r="C102" s="10" t="s">
        <v>217</v>
      </c>
      <c r="D102" s="8">
        <v>1</v>
      </c>
      <c r="E102" s="8">
        <v>1</v>
      </c>
      <c r="F102" s="8" t="s">
        <v>41</v>
      </c>
      <c r="G102" s="8" t="s">
        <v>35</v>
      </c>
    </row>
    <row r="103" spans="1:7" ht="21" x14ac:dyDescent="0.4">
      <c r="A103" s="208"/>
      <c r="B103" s="14" t="s">
        <v>212</v>
      </c>
      <c r="C103" s="10" t="s">
        <v>219</v>
      </c>
      <c r="D103" s="8">
        <v>1</v>
      </c>
      <c r="E103" s="8">
        <v>1</v>
      </c>
      <c r="F103" s="8" t="s">
        <v>41</v>
      </c>
      <c r="G103" s="8" t="s">
        <v>35</v>
      </c>
    </row>
    <row r="104" spans="1:7" x14ac:dyDescent="0.4">
      <c r="A104" s="208"/>
      <c r="B104" s="14" t="s">
        <v>212</v>
      </c>
      <c r="C104" s="10" t="s">
        <v>221</v>
      </c>
      <c r="D104" s="8">
        <v>1</v>
      </c>
      <c r="E104" s="8">
        <v>1</v>
      </c>
      <c r="F104" s="8" t="s">
        <v>41</v>
      </c>
      <c r="G104" s="8" t="s">
        <v>35</v>
      </c>
    </row>
    <row r="105" spans="1:7" ht="21" x14ac:dyDescent="0.4">
      <c r="A105" s="208"/>
      <c r="B105" s="14" t="s">
        <v>212</v>
      </c>
      <c r="C105" s="10" t="s">
        <v>223</v>
      </c>
      <c r="D105" s="8">
        <v>1</v>
      </c>
      <c r="E105" s="8">
        <v>1</v>
      </c>
      <c r="F105" s="8" t="s">
        <v>41</v>
      </c>
      <c r="G105" s="8" t="s">
        <v>35</v>
      </c>
    </row>
    <row r="106" spans="1:7" x14ac:dyDescent="0.4">
      <c r="A106" s="208"/>
      <c r="B106" s="14" t="s">
        <v>212</v>
      </c>
      <c r="C106" s="10" t="s">
        <v>225</v>
      </c>
      <c r="D106" s="8">
        <v>1</v>
      </c>
      <c r="E106" s="8">
        <v>1</v>
      </c>
      <c r="F106" s="8" t="s">
        <v>41</v>
      </c>
      <c r="G106" s="8" t="s">
        <v>35</v>
      </c>
    </row>
    <row r="107" spans="1:7" ht="21" x14ac:dyDescent="0.4">
      <c r="A107" s="208"/>
      <c r="B107" s="14" t="s">
        <v>212</v>
      </c>
      <c r="C107" s="10" t="s">
        <v>227</v>
      </c>
      <c r="D107" s="8">
        <v>1</v>
      </c>
      <c r="E107" s="8">
        <v>1</v>
      </c>
      <c r="F107" s="8" t="s">
        <v>41</v>
      </c>
      <c r="G107" s="8" t="s">
        <v>35</v>
      </c>
    </row>
    <row r="108" spans="1:7" x14ac:dyDescent="0.4">
      <c r="A108" s="208"/>
      <c r="B108" s="14" t="s">
        <v>212</v>
      </c>
      <c r="C108" s="10" t="s">
        <v>229</v>
      </c>
      <c r="D108" s="8">
        <v>1</v>
      </c>
      <c r="E108" s="8">
        <v>1</v>
      </c>
      <c r="F108" s="8" t="s">
        <v>41</v>
      </c>
      <c r="G108" s="8" t="s">
        <v>35</v>
      </c>
    </row>
    <row r="109" spans="1:7" ht="21" x14ac:dyDescent="0.4">
      <c r="A109" s="208"/>
      <c r="B109" s="14" t="s">
        <v>212</v>
      </c>
      <c r="C109" s="10" t="s">
        <v>231</v>
      </c>
      <c r="D109" s="8">
        <v>1</v>
      </c>
      <c r="E109" s="8">
        <v>1</v>
      </c>
      <c r="F109" s="8" t="s">
        <v>41</v>
      </c>
      <c r="G109" s="8" t="s">
        <v>35</v>
      </c>
    </row>
    <row r="110" spans="1:7" x14ac:dyDescent="0.4">
      <c r="A110" s="208"/>
      <c r="B110" s="14" t="s">
        <v>212</v>
      </c>
      <c r="C110" s="10" t="s">
        <v>233</v>
      </c>
      <c r="D110" s="8">
        <v>1</v>
      </c>
      <c r="E110" s="8">
        <v>1</v>
      </c>
      <c r="F110" s="8" t="s">
        <v>41</v>
      </c>
      <c r="G110" s="8" t="s">
        <v>35</v>
      </c>
    </row>
    <row r="111" spans="1:7" ht="21" x14ac:dyDescent="0.4">
      <c r="A111" s="208"/>
      <c r="B111" s="14" t="s">
        <v>212</v>
      </c>
      <c r="C111" s="10" t="s">
        <v>235</v>
      </c>
      <c r="D111" s="8">
        <v>1</v>
      </c>
      <c r="E111" s="8">
        <v>1</v>
      </c>
      <c r="F111" s="8" t="s">
        <v>41</v>
      </c>
      <c r="G111" s="8" t="s">
        <v>35</v>
      </c>
    </row>
    <row r="112" spans="1:7" x14ac:dyDescent="0.4">
      <c r="A112" s="208"/>
      <c r="B112" s="14" t="s">
        <v>212</v>
      </c>
      <c r="C112" s="10" t="s">
        <v>237</v>
      </c>
      <c r="D112" s="8">
        <v>1</v>
      </c>
      <c r="E112" s="8">
        <v>1</v>
      </c>
      <c r="F112" s="8" t="s">
        <v>41</v>
      </c>
      <c r="G112" s="8" t="s">
        <v>35</v>
      </c>
    </row>
    <row r="113" spans="1:7" x14ac:dyDescent="0.4">
      <c r="A113" s="208"/>
      <c r="B113" s="14" t="s">
        <v>212</v>
      </c>
      <c r="C113" s="10" t="s">
        <v>239</v>
      </c>
      <c r="D113" s="8">
        <v>1</v>
      </c>
      <c r="E113" s="8">
        <v>1</v>
      </c>
      <c r="F113" s="8" t="s">
        <v>41</v>
      </c>
      <c r="G113" s="8" t="s">
        <v>35</v>
      </c>
    </row>
    <row r="114" spans="1:7" x14ac:dyDescent="0.4">
      <c r="A114" s="208"/>
      <c r="B114" s="14" t="s">
        <v>212</v>
      </c>
      <c r="C114" s="10" t="s">
        <v>241</v>
      </c>
      <c r="D114" s="8">
        <v>1</v>
      </c>
      <c r="E114" s="8">
        <v>1</v>
      </c>
      <c r="F114" s="8" t="s">
        <v>41</v>
      </c>
      <c r="G114" s="8" t="s">
        <v>35</v>
      </c>
    </row>
    <row r="115" spans="1:7" ht="21" x14ac:dyDescent="0.4">
      <c r="A115" s="208"/>
      <c r="B115" s="14" t="s">
        <v>212</v>
      </c>
      <c r="C115" s="10" t="s">
        <v>243</v>
      </c>
      <c r="D115" s="8">
        <v>1</v>
      </c>
      <c r="E115" s="8">
        <v>1</v>
      </c>
      <c r="F115" s="8" t="s">
        <v>41</v>
      </c>
      <c r="G115" s="8" t="s">
        <v>35</v>
      </c>
    </row>
    <row r="116" spans="1:7" x14ac:dyDescent="0.4">
      <c r="A116" s="208"/>
      <c r="B116" s="14" t="s">
        <v>212</v>
      </c>
      <c r="C116" s="10" t="s">
        <v>245</v>
      </c>
      <c r="D116" s="8">
        <v>1</v>
      </c>
      <c r="E116" s="8">
        <v>1</v>
      </c>
      <c r="F116" s="8" t="s">
        <v>41</v>
      </c>
      <c r="G116" s="8" t="s">
        <v>35</v>
      </c>
    </row>
    <row r="117" spans="1:7" ht="21" x14ac:dyDescent="0.4">
      <c r="A117" s="208"/>
      <c r="B117" s="14" t="s">
        <v>212</v>
      </c>
      <c r="C117" s="10" t="s">
        <v>247</v>
      </c>
      <c r="D117" s="8">
        <v>1</v>
      </c>
      <c r="E117" s="8">
        <v>1</v>
      </c>
      <c r="F117" s="8" t="s">
        <v>41</v>
      </c>
      <c r="G117" s="8" t="s">
        <v>35</v>
      </c>
    </row>
    <row r="118" spans="1:7" x14ac:dyDescent="0.4">
      <c r="A118" s="208"/>
      <c r="B118" s="14" t="s">
        <v>212</v>
      </c>
      <c r="C118" s="10" t="s">
        <v>249</v>
      </c>
      <c r="D118" s="8">
        <v>1</v>
      </c>
      <c r="E118" s="8">
        <v>1</v>
      </c>
      <c r="F118" s="8" t="s">
        <v>41</v>
      </c>
      <c r="G118" s="8" t="s">
        <v>35</v>
      </c>
    </row>
    <row r="119" spans="1:7" ht="21" x14ac:dyDescent="0.4">
      <c r="A119" s="208"/>
      <c r="B119" s="14" t="s">
        <v>212</v>
      </c>
      <c r="C119" s="10" t="s">
        <v>251</v>
      </c>
      <c r="D119" s="8">
        <v>1</v>
      </c>
      <c r="E119" s="8">
        <v>1</v>
      </c>
      <c r="F119" s="8" t="s">
        <v>41</v>
      </c>
      <c r="G119" s="8" t="s">
        <v>35</v>
      </c>
    </row>
    <row r="120" spans="1:7" x14ac:dyDescent="0.4">
      <c r="A120" s="208"/>
      <c r="B120" s="14" t="s">
        <v>212</v>
      </c>
      <c r="C120" s="10" t="s">
        <v>253</v>
      </c>
      <c r="D120" s="8">
        <v>1</v>
      </c>
      <c r="E120" s="8">
        <v>1</v>
      </c>
      <c r="F120" s="8" t="s">
        <v>41</v>
      </c>
      <c r="G120" s="8" t="s">
        <v>35</v>
      </c>
    </row>
    <row r="121" spans="1:7" ht="21" x14ac:dyDescent="0.4">
      <c r="A121" s="208"/>
      <c r="B121" s="14" t="s">
        <v>212</v>
      </c>
      <c r="C121" s="10" t="s">
        <v>255</v>
      </c>
      <c r="D121" s="8">
        <v>1</v>
      </c>
      <c r="E121" s="8">
        <v>1</v>
      </c>
      <c r="F121" s="8" t="s">
        <v>41</v>
      </c>
      <c r="G121" s="8" t="s">
        <v>35</v>
      </c>
    </row>
    <row r="122" spans="1:7" x14ac:dyDescent="0.4">
      <c r="A122" s="208"/>
      <c r="B122" s="14" t="s">
        <v>212</v>
      </c>
      <c r="C122" s="10" t="s">
        <v>257</v>
      </c>
      <c r="D122" s="8">
        <v>1</v>
      </c>
      <c r="E122" s="8">
        <v>1</v>
      </c>
      <c r="F122" s="8" t="s">
        <v>41</v>
      </c>
      <c r="G122" s="8" t="s">
        <v>35</v>
      </c>
    </row>
    <row r="123" spans="1:7" ht="21" x14ac:dyDescent="0.4">
      <c r="A123" s="208"/>
      <c r="B123" s="14" t="s">
        <v>212</v>
      </c>
      <c r="C123" s="10" t="s">
        <v>259</v>
      </c>
      <c r="D123" s="8">
        <v>1</v>
      </c>
      <c r="E123" s="8">
        <v>1</v>
      </c>
      <c r="F123" s="8" t="s">
        <v>41</v>
      </c>
      <c r="G123" s="8" t="s">
        <v>35</v>
      </c>
    </row>
    <row r="124" spans="1:7" ht="21" x14ac:dyDescent="0.4">
      <c r="A124" s="208"/>
      <c r="B124" s="14" t="s">
        <v>212</v>
      </c>
      <c r="C124" s="10" t="s">
        <v>261</v>
      </c>
      <c r="D124" s="8">
        <v>1</v>
      </c>
      <c r="E124" s="8">
        <v>1</v>
      </c>
      <c r="F124" s="8" t="s">
        <v>64</v>
      </c>
      <c r="G124" s="8" t="s">
        <v>35</v>
      </c>
    </row>
    <row r="125" spans="1:7" x14ac:dyDescent="0.4">
      <c r="A125" s="208"/>
      <c r="B125" s="14" t="s">
        <v>212</v>
      </c>
      <c r="C125" s="10" t="s">
        <v>263</v>
      </c>
      <c r="D125" s="8">
        <v>1</v>
      </c>
      <c r="E125" s="8">
        <v>3</v>
      </c>
      <c r="F125" s="8" t="s">
        <v>34</v>
      </c>
      <c r="G125" s="8" t="s">
        <v>35</v>
      </c>
    </row>
    <row r="126" spans="1:7" x14ac:dyDescent="0.4">
      <c r="A126" s="208"/>
      <c r="B126" s="14" t="s">
        <v>212</v>
      </c>
      <c r="C126" s="10" t="s">
        <v>265</v>
      </c>
      <c r="D126" s="8">
        <v>1</v>
      </c>
      <c r="E126" s="8">
        <v>3</v>
      </c>
      <c r="F126" s="8" t="s">
        <v>64</v>
      </c>
      <c r="G126" s="8" t="s">
        <v>35</v>
      </c>
    </row>
    <row r="127" spans="1:7" x14ac:dyDescent="0.4">
      <c r="A127" s="207" t="s">
        <v>439</v>
      </c>
      <c r="B127" s="8"/>
      <c r="C127" s="10" t="s">
        <v>267</v>
      </c>
      <c r="D127" s="8">
        <v>2</v>
      </c>
      <c r="E127" s="8">
        <v>1</v>
      </c>
      <c r="F127" s="8" t="s">
        <v>64</v>
      </c>
      <c r="G127" s="116" t="s">
        <v>35</v>
      </c>
    </row>
    <row r="128" spans="1:7" x14ac:dyDescent="0.4">
      <c r="A128" s="207"/>
      <c r="B128" s="8"/>
      <c r="C128" s="10" t="s">
        <v>269</v>
      </c>
      <c r="D128" s="8">
        <v>2</v>
      </c>
      <c r="E128" s="8">
        <v>1</v>
      </c>
      <c r="F128" s="8" t="s">
        <v>41</v>
      </c>
      <c r="G128" s="8" t="s">
        <v>35</v>
      </c>
    </row>
    <row r="129" spans="1:15" x14ac:dyDescent="0.4">
      <c r="A129" s="207"/>
      <c r="B129" s="8"/>
      <c r="C129" s="10" t="s">
        <v>271</v>
      </c>
      <c r="D129" s="8">
        <v>2</v>
      </c>
      <c r="E129" s="8">
        <v>1</v>
      </c>
      <c r="F129" s="8" t="s">
        <v>41</v>
      </c>
      <c r="G129" s="8" t="s">
        <v>35</v>
      </c>
    </row>
    <row r="130" spans="1:15" x14ac:dyDescent="0.4">
      <c r="A130" s="207"/>
      <c r="B130" s="8"/>
      <c r="C130" s="10" t="s">
        <v>273</v>
      </c>
      <c r="D130" s="8">
        <v>2</v>
      </c>
      <c r="E130" s="8">
        <v>1</v>
      </c>
      <c r="F130" s="8" t="s">
        <v>41</v>
      </c>
      <c r="G130" s="8" t="s">
        <v>35</v>
      </c>
    </row>
    <row r="131" spans="1:15" x14ac:dyDescent="0.4">
      <c r="A131" s="207"/>
      <c r="B131" s="8"/>
      <c r="C131" s="10" t="s">
        <v>275</v>
      </c>
      <c r="D131" s="8">
        <v>2</v>
      </c>
      <c r="E131" s="8">
        <v>2</v>
      </c>
      <c r="F131" s="8" t="s">
        <v>64</v>
      </c>
      <c r="G131" s="8" t="s">
        <v>35</v>
      </c>
    </row>
    <row r="132" spans="1:15" x14ac:dyDescent="0.4">
      <c r="A132" s="207"/>
      <c r="B132" s="8"/>
      <c r="C132" s="10" t="s">
        <v>277</v>
      </c>
      <c r="D132" s="8">
        <v>2</v>
      </c>
      <c r="E132" s="8">
        <v>3</v>
      </c>
      <c r="F132" s="8" t="s">
        <v>34</v>
      </c>
      <c r="G132" s="8" t="s">
        <v>35</v>
      </c>
    </row>
    <row r="133" spans="1:15" x14ac:dyDescent="0.4">
      <c r="A133" s="207"/>
      <c r="B133" s="8"/>
      <c r="C133" s="10" t="s">
        <v>279</v>
      </c>
      <c r="D133" s="8">
        <v>2</v>
      </c>
      <c r="E133" s="8">
        <v>1</v>
      </c>
      <c r="F133" s="8" t="s">
        <v>125</v>
      </c>
      <c r="G133" s="8" t="s">
        <v>35</v>
      </c>
    </row>
    <row r="134" spans="1:15" x14ac:dyDescent="0.4">
      <c r="A134" s="207"/>
      <c r="B134" s="8"/>
      <c r="C134" s="10" t="s">
        <v>282</v>
      </c>
      <c r="D134" s="8">
        <v>2</v>
      </c>
      <c r="E134" s="8">
        <v>1</v>
      </c>
      <c r="F134" s="8" t="s">
        <v>125</v>
      </c>
      <c r="G134" s="8" t="s">
        <v>35</v>
      </c>
    </row>
    <row r="135" spans="1:15" x14ac:dyDescent="0.4">
      <c r="A135" s="207"/>
      <c r="B135" s="8"/>
      <c r="C135" s="10" t="s">
        <v>284</v>
      </c>
      <c r="D135" s="8">
        <v>2</v>
      </c>
      <c r="E135" s="8">
        <v>1</v>
      </c>
      <c r="F135" s="8" t="s">
        <v>125</v>
      </c>
      <c r="G135" s="8" t="s">
        <v>35</v>
      </c>
    </row>
    <row r="136" spans="1:15" x14ac:dyDescent="0.4">
      <c r="A136" s="207"/>
      <c r="B136" s="8"/>
      <c r="C136" s="10" t="s">
        <v>286</v>
      </c>
      <c r="D136" s="8">
        <v>2</v>
      </c>
      <c r="E136" s="8">
        <v>1</v>
      </c>
      <c r="F136" s="8" t="s">
        <v>125</v>
      </c>
      <c r="G136" s="8" t="s">
        <v>35</v>
      </c>
    </row>
    <row r="137" spans="1:15" x14ac:dyDescent="0.4">
      <c r="A137" s="207"/>
      <c r="B137" s="8"/>
      <c r="C137" s="10" t="s">
        <v>288</v>
      </c>
      <c r="D137" s="8">
        <v>2</v>
      </c>
      <c r="E137" s="8">
        <v>1</v>
      </c>
      <c r="F137" s="8" t="s">
        <v>125</v>
      </c>
      <c r="G137" s="8" t="s">
        <v>35</v>
      </c>
    </row>
    <row r="138" spans="1:15" x14ac:dyDescent="0.4">
      <c r="A138" s="207"/>
      <c r="B138" s="8"/>
      <c r="C138" s="10" t="s">
        <v>290</v>
      </c>
      <c r="D138" s="8">
        <v>2</v>
      </c>
      <c r="E138" s="8">
        <v>1</v>
      </c>
      <c r="F138" s="8" t="s">
        <v>125</v>
      </c>
      <c r="G138" s="8" t="s">
        <v>35</v>
      </c>
    </row>
    <row r="139" spans="1:15" x14ac:dyDescent="0.4">
      <c r="A139" s="207"/>
      <c r="B139" s="8"/>
      <c r="C139" s="10" t="s">
        <v>292</v>
      </c>
      <c r="D139" s="8">
        <v>2</v>
      </c>
      <c r="E139" s="8">
        <v>2</v>
      </c>
      <c r="F139" s="8" t="s">
        <v>125</v>
      </c>
      <c r="G139" s="8" t="s">
        <v>35</v>
      </c>
    </row>
    <row r="140" spans="1:15" x14ac:dyDescent="0.4">
      <c r="A140" s="207"/>
      <c r="B140" s="8"/>
      <c r="C140" s="10" t="s">
        <v>294</v>
      </c>
      <c r="D140" s="8">
        <v>2</v>
      </c>
      <c r="E140" s="8">
        <v>2</v>
      </c>
      <c r="F140" s="8" t="s">
        <v>125</v>
      </c>
      <c r="G140" s="8" t="s">
        <v>35</v>
      </c>
    </row>
    <row r="141" spans="1:15" x14ac:dyDescent="0.4">
      <c r="A141" s="207"/>
      <c r="B141" s="8"/>
      <c r="C141" s="10" t="s">
        <v>296</v>
      </c>
      <c r="D141" s="8">
        <v>2</v>
      </c>
      <c r="E141" s="8">
        <v>2</v>
      </c>
      <c r="F141" s="8" t="s">
        <v>125</v>
      </c>
      <c r="G141" s="8" t="s">
        <v>35</v>
      </c>
    </row>
    <row r="142" spans="1:15" x14ac:dyDescent="0.4">
      <c r="A142" s="207"/>
      <c r="B142" s="15"/>
      <c r="C142" s="16" t="s">
        <v>298</v>
      </c>
      <c r="D142" s="15">
        <v>2</v>
      </c>
      <c r="E142" s="15">
        <v>2</v>
      </c>
      <c r="F142" s="15" t="s">
        <v>125</v>
      </c>
      <c r="G142" s="15" t="s">
        <v>35</v>
      </c>
    </row>
    <row r="144" spans="1:15" x14ac:dyDescent="0.4">
      <c r="A144" s="209" t="s">
        <v>299</v>
      </c>
      <c r="B144" s="209" t="s">
        <v>18</v>
      </c>
      <c r="C144" s="209" t="s">
        <v>20</v>
      </c>
      <c r="D144" s="219" t="s">
        <v>21</v>
      </c>
      <c r="E144" s="219" t="s">
        <v>22</v>
      </c>
      <c r="F144" s="209" t="s">
        <v>23</v>
      </c>
      <c r="G144" s="209" t="s">
        <v>24</v>
      </c>
      <c r="H144" s="212" t="s">
        <v>302</v>
      </c>
      <c r="I144" s="213"/>
      <c r="J144" s="212" t="s">
        <v>303</v>
      </c>
      <c r="K144" s="213"/>
      <c r="L144" s="212" t="s">
        <v>304</v>
      </c>
      <c r="M144" s="213"/>
      <c r="N144" s="212" t="s">
        <v>305</v>
      </c>
      <c r="O144" s="213"/>
    </row>
    <row r="145" spans="1:15" ht="19.5" thickBot="1" x14ac:dyDescent="0.45">
      <c r="A145" s="210"/>
      <c r="B145" s="221"/>
      <c r="C145" s="221"/>
      <c r="D145" s="215"/>
      <c r="E145" s="215"/>
      <c r="F145" s="221"/>
      <c r="G145" s="221"/>
      <c r="H145" s="1" t="s">
        <v>60</v>
      </c>
      <c r="I145" s="1" t="s">
        <v>306</v>
      </c>
      <c r="J145" s="1" t="s">
        <v>60</v>
      </c>
      <c r="K145" s="1" t="s">
        <v>306</v>
      </c>
      <c r="L145" s="1" t="s">
        <v>60</v>
      </c>
      <c r="M145" s="1" t="s">
        <v>306</v>
      </c>
      <c r="N145" s="1" t="s">
        <v>60</v>
      </c>
      <c r="O145" s="1" t="s">
        <v>306</v>
      </c>
    </row>
    <row r="146" spans="1:15" x14ac:dyDescent="0.4">
      <c r="A146" s="222"/>
      <c r="B146" s="48" t="s">
        <v>31</v>
      </c>
      <c r="C146" s="49" t="s">
        <v>308</v>
      </c>
      <c r="D146" s="50">
        <v>2</v>
      </c>
      <c r="E146" s="50">
        <v>1</v>
      </c>
      <c r="F146" s="50" t="s">
        <v>34</v>
      </c>
      <c r="G146" s="51" t="s">
        <v>55</v>
      </c>
      <c r="H146" s="107" t="s">
        <v>55</v>
      </c>
      <c r="I146" s="8"/>
      <c r="J146" s="8"/>
      <c r="K146" s="8"/>
      <c r="L146" s="8"/>
      <c r="M146" s="8"/>
      <c r="N146" s="8"/>
      <c r="O146" s="8"/>
    </row>
    <row r="147" spans="1:15" x14ac:dyDescent="0.4">
      <c r="A147" s="222"/>
      <c r="B147" s="52" t="s">
        <v>31</v>
      </c>
      <c r="C147" s="10" t="s">
        <v>313</v>
      </c>
      <c r="D147" s="8">
        <v>2</v>
      </c>
      <c r="E147" s="8">
        <v>1</v>
      </c>
      <c r="F147" s="8" t="s">
        <v>314</v>
      </c>
      <c r="G147" s="53" t="s">
        <v>55</v>
      </c>
      <c r="H147" s="107" t="s">
        <v>55</v>
      </c>
      <c r="I147" s="8"/>
      <c r="J147" s="8"/>
      <c r="K147" s="8"/>
      <c r="L147" s="8"/>
      <c r="M147" s="8"/>
      <c r="N147" s="8"/>
      <c r="O147" s="8"/>
    </row>
    <row r="148" spans="1:15" x14ac:dyDescent="0.4">
      <c r="A148" s="222"/>
      <c r="B148" s="52" t="s">
        <v>31</v>
      </c>
      <c r="C148" s="10" t="s">
        <v>316</v>
      </c>
      <c r="D148" s="8">
        <v>2</v>
      </c>
      <c r="E148" s="8">
        <v>1</v>
      </c>
      <c r="F148" s="8" t="s">
        <v>317</v>
      </c>
      <c r="G148" s="53" t="s">
        <v>55</v>
      </c>
      <c r="H148" s="107" t="s">
        <v>55</v>
      </c>
      <c r="I148" s="8"/>
      <c r="J148" s="8"/>
      <c r="K148" s="8"/>
      <c r="L148" s="8"/>
      <c r="M148" s="8"/>
      <c r="N148" s="8"/>
      <c r="O148" s="8"/>
    </row>
    <row r="149" spans="1:15" x14ac:dyDescent="0.4">
      <c r="A149" s="222"/>
      <c r="B149" s="52"/>
      <c r="C149" s="10" t="s">
        <v>319</v>
      </c>
      <c r="D149" s="8">
        <v>2</v>
      </c>
      <c r="E149" s="8">
        <v>1</v>
      </c>
      <c r="F149" s="8" t="s">
        <v>64</v>
      </c>
      <c r="G149" s="53" t="s">
        <v>55</v>
      </c>
      <c r="H149" s="107"/>
      <c r="I149" s="8" t="s">
        <v>55</v>
      </c>
      <c r="J149" s="8"/>
      <c r="K149" s="8"/>
      <c r="L149" s="8"/>
      <c r="M149" s="8"/>
      <c r="N149" s="8"/>
      <c r="O149" s="8"/>
    </row>
    <row r="150" spans="1:15" x14ac:dyDescent="0.4">
      <c r="A150" s="222"/>
      <c r="B150" s="52" t="s">
        <v>31</v>
      </c>
      <c r="C150" s="10" t="s">
        <v>321</v>
      </c>
      <c r="D150" s="8">
        <v>2</v>
      </c>
      <c r="E150" s="8">
        <v>1</v>
      </c>
      <c r="F150" s="8" t="s">
        <v>64</v>
      </c>
      <c r="G150" s="53" t="s">
        <v>55</v>
      </c>
      <c r="H150" s="107"/>
      <c r="I150" s="8" t="s">
        <v>55</v>
      </c>
      <c r="J150" s="8"/>
      <c r="K150" s="8"/>
      <c r="L150" s="8"/>
      <c r="M150" s="8"/>
      <c r="N150" s="8"/>
      <c r="O150" s="8"/>
    </row>
    <row r="151" spans="1:15" x14ac:dyDescent="0.4">
      <c r="A151" s="222"/>
      <c r="B151" s="52" t="s">
        <v>31</v>
      </c>
      <c r="C151" s="10" t="s">
        <v>327</v>
      </c>
      <c r="D151" s="8">
        <v>2</v>
      </c>
      <c r="E151" s="8">
        <v>2</v>
      </c>
      <c r="F151" s="8" t="s">
        <v>34</v>
      </c>
      <c r="G151" s="53" t="s">
        <v>55</v>
      </c>
      <c r="H151" s="107"/>
      <c r="I151" s="8"/>
      <c r="J151" s="8" t="s">
        <v>55</v>
      </c>
      <c r="K151" s="8"/>
      <c r="L151" s="8"/>
      <c r="M151" s="8"/>
      <c r="N151" s="8"/>
      <c r="O151" s="8"/>
    </row>
    <row r="152" spans="1:15" x14ac:dyDescent="0.4">
      <c r="A152" s="222"/>
      <c r="B152" s="52" t="s">
        <v>31</v>
      </c>
      <c r="C152" s="10" t="s">
        <v>329</v>
      </c>
      <c r="D152" s="8">
        <v>2</v>
      </c>
      <c r="E152" s="8">
        <v>2</v>
      </c>
      <c r="F152" s="8" t="s">
        <v>34</v>
      </c>
      <c r="G152" s="53" t="s">
        <v>55</v>
      </c>
      <c r="H152" s="107"/>
      <c r="I152" s="8"/>
      <c r="J152" s="8" t="s">
        <v>55</v>
      </c>
      <c r="K152" s="8"/>
      <c r="L152" s="8"/>
      <c r="M152" s="8"/>
      <c r="N152" s="8"/>
      <c r="O152" s="8"/>
    </row>
    <row r="153" spans="1:15" x14ac:dyDescent="0.4">
      <c r="A153" s="222"/>
      <c r="B153" s="52" t="s">
        <v>31</v>
      </c>
      <c r="C153" s="10" t="s">
        <v>331</v>
      </c>
      <c r="D153" s="8">
        <v>2</v>
      </c>
      <c r="E153" s="8">
        <v>2</v>
      </c>
      <c r="F153" s="8" t="s">
        <v>34</v>
      </c>
      <c r="G153" s="53" t="s">
        <v>55</v>
      </c>
      <c r="H153" s="107"/>
      <c r="I153" s="8"/>
      <c r="J153" s="8" t="s">
        <v>55</v>
      </c>
      <c r="K153" s="8"/>
      <c r="L153" s="8"/>
      <c r="M153" s="8"/>
      <c r="N153" s="8"/>
      <c r="O153" s="8"/>
    </row>
    <row r="154" spans="1:15" x14ac:dyDescent="0.4">
      <c r="A154" s="222"/>
      <c r="B154" s="52" t="s">
        <v>31</v>
      </c>
      <c r="C154" s="10" t="s">
        <v>333</v>
      </c>
      <c r="D154" s="8">
        <v>2</v>
      </c>
      <c r="E154" s="8">
        <v>2</v>
      </c>
      <c r="F154" s="8" t="s">
        <v>34</v>
      </c>
      <c r="G154" s="53" t="s">
        <v>55</v>
      </c>
      <c r="H154" s="107"/>
      <c r="I154" s="8"/>
      <c r="J154" s="8" t="s">
        <v>55</v>
      </c>
      <c r="K154" s="8"/>
      <c r="L154" s="8"/>
      <c r="M154" s="8"/>
      <c r="N154" s="8"/>
      <c r="O154" s="8"/>
    </row>
    <row r="155" spans="1:15" x14ac:dyDescent="0.4">
      <c r="A155" s="222"/>
      <c r="B155" s="52" t="s">
        <v>31</v>
      </c>
      <c r="C155" s="10" t="s">
        <v>335</v>
      </c>
      <c r="D155" s="8">
        <v>2</v>
      </c>
      <c r="E155" s="8">
        <v>2</v>
      </c>
      <c r="F155" s="8" t="s">
        <v>34</v>
      </c>
      <c r="G155" s="53" t="s">
        <v>55</v>
      </c>
      <c r="H155" s="107"/>
      <c r="I155" s="8"/>
      <c r="J155" s="8" t="s">
        <v>55</v>
      </c>
      <c r="K155" s="8"/>
      <c r="L155" s="8"/>
      <c r="M155" s="8"/>
      <c r="N155" s="8"/>
      <c r="O155" s="8"/>
    </row>
    <row r="156" spans="1:15" x14ac:dyDescent="0.4">
      <c r="A156" s="222"/>
      <c r="B156" s="52" t="s">
        <v>31</v>
      </c>
      <c r="C156" s="10" t="s">
        <v>341</v>
      </c>
      <c r="D156" s="8">
        <v>2</v>
      </c>
      <c r="E156" s="8">
        <v>2</v>
      </c>
      <c r="F156" s="8" t="s">
        <v>64</v>
      </c>
      <c r="G156" s="53" t="s">
        <v>55</v>
      </c>
      <c r="H156" s="107"/>
      <c r="I156" s="8"/>
      <c r="J156" s="8"/>
      <c r="K156" s="8" t="s">
        <v>55</v>
      </c>
      <c r="L156" s="8"/>
      <c r="M156" s="8"/>
      <c r="N156" s="8"/>
      <c r="O156" s="8"/>
    </row>
    <row r="157" spans="1:15" x14ac:dyDescent="0.4">
      <c r="A157" s="222"/>
      <c r="B157" s="52" t="s">
        <v>31</v>
      </c>
      <c r="C157" s="10" t="s">
        <v>343</v>
      </c>
      <c r="D157" s="8">
        <v>2</v>
      </c>
      <c r="E157" s="8">
        <v>2</v>
      </c>
      <c r="F157" s="8" t="s">
        <v>64</v>
      </c>
      <c r="G157" s="53" t="s">
        <v>55</v>
      </c>
      <c r="H157" s="107"/>
      <c r="I157" s="8"/>
      <c r="J157" s="8"/>
      <c r="K157" s="8" t="s">
        <v>55</v>
      </c>
      <c r="L157" s="8"/>
      <c r="M157" s="8"/>
      <c r="N157" s="8"/>
      <c r="O157" s="8"/>
    </row>
    <row r="158" spans="1:15" x14ac:dyDescent="0.4">
      <c r="A158" s="222"/>
      <c r="B158" s="52" t="s">
        <v>31</v>
      </c>
      <c r="C158" s="10" t="s">
        <v>351</v>
      </c>
      <c r="D158" s="8">
        <v>2</v>
      </c>
      <c r="E158" s="8">
        <v>3</v>
      </c>
      <c r="F158" s="8" t="s">
        <v>34</v>
      </c>
      <c r="G158" s="53" t="s">
        <v>55</v>
      </c>
      <c r="H158" s="107"/>
      <c r="I158" s="8"/>
      <c r="J158" s="8"/>
      <c r="K158" s="8"/>
      <c r="L158" s="8" t="s">
        <v>55</v>
      </c>
      <c r="M158" s="8"/>
      <c r="N158" s="8"/>
      <c r="O158" s="8"/>
    </row>
    <row r="159" spans="1:15" ht="21" x14ac:dyDescent="0.4">
      <c r="A159" s="222"/>
      <c r="B159" s="52" t="s">
        <v>31</v>
      </c>
      <c r="C159" s="10" t="s">
        <v>370</v>
      </c>
      <c r="D159" s="8">
        <v>1</v>
      </c>
      <c r="E159" s="8">
        <v>3</v>
      </c>
      <c r="F159" s="8" t="s">
        <v>371</v>
      </c>
      <c r="G159" s="53" t="s">
        <v>55</v>
      </c>
      <c r="H159" s="107"/>
      <c r="I159" s="8"/>
      <c r="J159" s="8"/>
      <c r="K159" s="8"/>
      <c r="L159" s="8"/>
      <c r="M159" s="8" t="s">
        <v>55</v>
      </c>
      <c r="N159" s="8"/>
      <c r="O159" s="8"/>
    </row>
    <row r="160" spans="1:15" x14ac:dyDescent="0.4">
      <c r="A160" s="222"/>
      <c r="B160" s="52" t="s">
        <v>31</v>
      </c>
      <c r="C160" s="10" t="s">
        <v>373</v>
      </c>
      <c r="D160" s="8">
        <v>1</v>
      </c>
      <c r="E160" s="8">
        <v>3</v>
      </c>
      <c r="F160" s="8" t="s">
        <v>371</v>
      </c>
      <c r="G160" s="53" t="s">
        <v>55</v>
      </c>
      <c r="H160" s="107"/>
      <c r="I160" s="8"/>
      <c r="J160" s="8"/>
      <c r="K160" s="8"/>
      <c r="L160" s="8"/>
      <c r="M160" s="8" t="s">
        <v>55</v>
      </c>
      <c r="N160" s="8"/>
      <c r="O160" s="8"/>
    </row>
    <row r="161" spans="1:15" x14ac:dyDescent="0.4">
      <c r="A161" s="222"/>
      <c r="B161" s="52" t="s">
        <v>31</v>
      </c>
      <c r="C161" s="10" t="s">
        <v>375</v>
      </c>
      <c r="D161" s="8">
        <v>1</v>
      </c>
      <c r="E161" s="8">
        <v>3</v>
      </c>
      <c r="F161" s="8" t="s">
        <v>376</v>
      </c>
      <c r="G161" s="53" t="s">
        <v>55</v>
      </c>
      <c r="H161" s="107"/>
      <c r="I161" s="8"/>
      <c r="J161" s="8"/>
      <c r="K161" s="8"/>
      <c r="L161" s="8"/>
      <c r="M161" s="8" t="s">
        <v>55</v>
      </c>
      <c r="N161" s="8"/>
      <c r="O161" s="8"/>
    </row>
    <row r="162" spans="1:15" x14ac:dyDescent="0.4">
      <c r="A162" s="222"/>
      <c r="B162" s="52" t="s">
        <v>31</v>
      </c>
      <c r="C162" s="10" t="s">
        <v>420</v>
      </c>
      <c r="D162" s="8">
        <v>4</v>
      </c>
      <c r="E162" s="8">
        <v>4</v>
      </c>
      <c r="F162" s="8" t="s">
        <v>41</v>
      </c>
      <c r="G162" s="53" t="s">
        <v>55</v>
      </c>
      <c r="H162" s="107"/>
      <c r="I162" s="8"/>
      <c r="J162" s="8"/>
      <c r="K162" s="8"/>
      <c r="L162" s="8"/>
      <c r="M162" s="8"/>
      <c r="N162" s="8" t="s">
        <v>55</v>
      </c>
      <c r="O162" s="8" t="s">
        <v>421</v>
      </c>
    </row>
    <row r="163" spans="1:15" ht="19.5" thickBot="1" x14ac:dyDescent="0.45">
      <c r="A163" s="222"/>
      <c r="B163" s="62" t="s">
        <v>31</v>
      </c>
      <c r="C163" s="63" t="s">
        <v>440</v>
      </c>
      <c r="D163" s="64">
        <v>8</v>
      </c>
      <c r="E163" s="64">
        <v>4</v>
      </c>
      <c r="F163" s="64" t="s">
        <v>41</v>
      </c>
      <c r="G163" s="65" t="s">
        <v>55</v>
      </c>
      <c r="H163" s="107"/>
      <c r="I163" s="8"/>
      <c r="J163" s="8"/>
      <c r="K163" s="8"/>
      <c r="L163" s="8"/>
      <c r="M163" s="8"/>
      <c r="N163" s="8" t="s">
        <v>421</v>
      </c>
      <c r="O163" s="8" t="s">
        <v>55</v>
      </c>
    </row>
    <row r="164" spans="1:15" x14ac:dyDescent="0.4">
      <c r="A164" s="208"/>
      <c r="B164" s="60" t="s">
        <v>31</v>
      </c>
      <c r="C164" s="61" t="s">
        <v>323</v>
      </c>
      <c r="D164" s="60">
        <v>2</v>
      </c>
      <c r="E164" s="60">
        <v>1</v>
      </c>
      <c r="F164" s="60" t="s">
        <v>64</v>
      </c>
      <c r="G164" s="60" t="s">
        <v>35</v>
      </c>
      <c r="H164" s="8"/>
      <c r="I164" s="8" t="s">
        <v>35</v>
      </c>
      <c r="J164" s="8"/>
      <c r="K164" s="8"/>
      <c r="L164" s="8"/>
      <c r="M164" s="8"/>
      <c r="N164" s="8"/>
      <c r="O164" s="8"/>
    </row>
    <row r="165" spans="1:15" x14ac:dyDescent="0.4">
      <c r="A165" s="208"/>
      <c r="B165" s="8" t="s">
        <v>31</v>
      </c>
      <c r="C165" s="10" t="s">
        <v>325</v>
      </c>
      <c r="D165" s="8">
        <v>2</v>
      </c>
      <c r="E165" s="8">
        <v>1</v>
      </c>
      <c r="F165" s="8" t="s">
        <v>64</v>
      </c>
      <c r="G165" s="8" t="s">
        <v>35</v>
      </c>
      <c r="H165" s="8"/>
      <c r="I165" s="8" t="s">
        <v>35</v>
      </c>
      <c r="J165" s="8"/>
      <c r="K165" s="8"/>
      <c r="L165" s="8"/>
      <c r="M165" s="8"/>
      <c r="N165" s="8"/>
      <c r="O165" s="8"/>
    </row>
    <row r="166" spans="1:15" x14ac:dyDescent="0.4">
      <c r="A166" s="208"/>
      <c r="B166" s="8"/>
      <c r="C166" s="10" t="s">
        <v>337</v>
      </c>
      <c r="D166" s="8">
        <v>2</v>
      </c>
      <c r="E166" s="8">
        <v>2</v>
      </c>
      <c r="F166" s="8" t="s">
        <v>34</v>
      </c>
      <c r="G166" s="8" t="s">
        <v>35</v>
      </c>
      <c r="H166" s="8"/>
      <c r="I166" s="8"/>
      <c r="J166" s="8" t="s">
        <v>35</v>
      </c>
      <c r="K166" s="8"/>
      <c r="L166" s="8"/>
      <c r="M166" s="8"/>
      <c r="N166" s="8"/>
      <c r="O166" s="8"/>
    </row>
    <row r="167" spans="1:15" x14ac:dyDescent="0.4">
      <c r="A167" s="208"/>
      <c r="B167" s="8" t="s">
        <v>31</v>
      </c>
      <c r="C167" s="10" t="s">
        <v>339</v>
      </c>
      <c r="D167" s="8">
        <v>2</v>
      </c>
      <c r="E167" s="8">
        <v>2</v>
      </c>
      <c r="F167" s="8" t="s">
        <v>34</v>
      </c>
      <c r="G167" s="8" t="s">
        <v>35</v>
      </c>
      <c r="H167" s="8"/>
      <c r="I167" s="8"/>
      <c r="J167" s="8" t="s">
        <v>35</v>
      </c>
      <c r="K167" s="8"/>
      <c r="L167" s="8"/>
      <c r="M167" s="8"/>
      <c r="N167" s="8"/>
      <c r="O167" s="8"/>
    </row>
    <row r="168" spans="1:15" x14ac:dyDescent="0.4">
      <c r="A168" s="208"/>
      <c r="B168" s="8" t="s">
        <v>31</v>
      </c>
      <c r="C168" s="10" t="s">
        <v>345</v>
      </c>
      <c r="D168" s="8">
        <v>2</v>
      </c>
      <c r="E168" s="8">
        <v>2</v>
      </c>
      <c r="F168" s="8" t="s">
        <v>64</v>
      </c>
      <c r="G168" s="8" t="s">
        <v>35</v>
      </c>
      <c r="H168" s="8"/>
      <c r="I168" s="8"/>
      <c r="J168" s="8"/>
      <c r="K168" s="8" t="s">
        <v>35</v>
      </c>
      <c r="L168" s="8"/>
      <c r="M168" s="8"/>
      <c r="N168" s="8"/>
      <c r="O168" s="8"/>
    </row>
    <row r="169" spans="1:15" x14ac:dyDescent="0.4">
      <c r="A169" s="208"/>
      <c r="B169" s="8" t="s">
        <v>31</v>
      </c>
      <c r="C169" s="10" t="s">
        <v>347</v>
      </c>
      <c r="D169" s="8">
        <v>2</v>
      </c>
      <c r="E169" s="8">
        <v>2</v>
      </c>
      <c r="F169" s="8" t="s">
        <v>64</v>
      </c>
      <c r="G169" s="8" t="s">
        <v>35</v>
      </c>
      <c r="H169" s="8"/>
      <c r="I169" s="8"/>
      <c r="J169" s="8"/>
      <c r="K169" s="8" t="s">
        <v>35</v>
      </c>
      <c r="L169" s="8"/>
      <c r="M169" s="8"/>
      <c r="N169" s="8"/>
      <c r="O169" s="8"/>
    </row>
    <row r="170" spans="1:15" x14ac:dyDescent="0.4">
      <c r="A170" s="208"/>
      <c r="B170" s="8" t="s">
        <v>31</v>
      </c>
      <c r="C170" s="10" t="s">
        <v>349</v>
      </c>
      <c r="D170" s="8">
        <v>2</v>
      </c>
      <c r="E170" s="8">
        <v>2</v>
      </c>
      <c r="F170" s="8" t="s">
        <v>64</v>
      </c>
      <c r="G170" s="8" t="s">
        <v>35</v>
      </c>
      <c r="H170" s="8"/>
      <c r="I170" s="8"/>
      <c r="J170" s="8"/>
      <c r="K170" s="8" t="s">
        <v>35</v>
      </c>
      <c r="L170" s="8"/>
      <c r="M170" s="8"/>
      <c r="N170" s="8"/>
      <c r="O170" s="8"/>
    </row>
    <row r="171" spans="1:15" x14ac:dyDescent="0.4">
      <c r="A171" s="208"/>
      <c r="B171" s="8" t="s">
        <v>31</v>
      </c>
      <c r="C171" s="10" t="s">
        <v>353</v>
      </c>
      <c r="D171" s="8">
        <v>2</v>
      </c>
      <c r="E171" s="8">
        <v>3</v>
      </c>
      <c r="F171" s="8" t="s">
        <v>34</v>
      </c>
      <c r="G171" s="8" t="s">
        <v>35</v>
      </c>
      <c r="H171" s="8"/>
      <c r="I171" s="8"/>
      <c r="J171" s="8"/>
      <c r="K171" s="8"/>
      <c r="L171" s="8" t="s">
        <v>35</v>
      </c>
      <c r="M171" s="8"/>
      <c r="N171" s="8"/>
      <c r="O171" s="8"/>
    </row>
    <row r="172" spans="1:15" x14ac:dyDescent="0.4">
      <c r="A172" s="208"/>
      <c r="B172" s="8" t="s">
        <v>31</v>
      </c>
      <c r="C172" s="10" t="s">
        <v>355</v>
      </c>
      <c r="D172" s="8">
        <v>2</v>
      </c>
      <c r="E172" s="8">
        <v>3</v>
      </c>
      <c r="F172" s="8" t="s">
        <v>34</v>
      </c>
      <c r="G172" s="8" t="s">
        <v>35</v>
      </c>
      <c r="H172" s="8"/>
      <c r="I172" s="8"/>
      <c r="J172" s="8"/>
      <c r="K172" s="8"/>
      <c r="L172" s="8" t="s">
        <v>35</v>
      </c>
      <c r="M172" s="8"/>
      <c r="N172" s="8"/>
      <c r="O172" s="8"/>
    </row>
    <row r="173" spans="1:15" x14ac:dyDescent="0.4">
      <c r="A173" s="208"/>
      <c r="B173" s="8" t="s">
        <v>31</v>
      </c>
      <c r="C173" s="10" t="s">
        <v>357</v>
      </c>
      <c r="D173" s="8">
        <v>2</v>
      </c>
      <c r="E173" s="8">
        <v>3</v>
      </c>
      <c r="F173" s="8" t="s">
        <v>34</v>
      </c>
      <c r="G173" s="8" t="s">
        <v>35</v>
      </c>
      <c r="H173" s="8"/>
      <c r="I173" s="8"/>
      <c r="J173" s="8"/>
      <c r="K173" s="8"/>
      <c r="L173" s="8" t="s">
        <v>35</v>
      </c>
      <c r="M173" s="8"/>
      <c r="N173" s="8"/>
      <c r="O173" s="8"/>
    </row>
    <row r="174" spans="1:15" x14ac:dyDescent="0.4">
      <c r="A174" s="208"/>
      <c r="B174" s="8" t="s">
        <v>31</v>
      </c>
      <c r="C174" s="10" t="s">
        <v>359</v>
      </c>
      <c r="D174" s="8">
        <v>2</v>
      </c>
      <c r="E174" s="8">
        <v>3</v>
      </c>
      <c r="F174" s="8" t="s">
        <v>314</v>
      </c>
      <c r="G174" s="8" t="s">
        <v>35</v>
      </c>
      <c r="H174" s="8"/>
      <c r="I174" s="8"/>
      <c r="J174" s="8"/>
      <c r="K174" s="8"/>
      <c r="L174" s="8" t="s">
        <v>35</v>
      </c>
      <c r="M174" s="8"/>
      <c r="N174" s="8"/>
      <c r="O174" s="8"/>
    </row>
    <row r="175" spans="1:15" x14ac:dyDescent="0.4">
      <c r="A175" s="208"/>
      <c r="B175" s="59" t="s">
        <v>31</v>
      </c>
      <c r="C175" s="58" t="s">
        <v>361</v>
      </c>
      <c r="D175" s="59">
        <v>2</v>
      </c>
      <c r="E175" s="59">
        <v>3</v>
      </c>
      <c r="F175" s="59" t="s">
        <v>314</v>
      </c>
      <c r="G175" s="59" t="s">
        <v>35</v>
      </c>
      <c r="H175" s="8"/>
      <c r="I175" s="8"/>
      <c r="J175" s="8"/>
      <c r="K175" s="8"/>
      <c r="L175" s="8" t="s">
        <v>35</v>
      </c>
      <c r="M175" s="8"/>
      <c r="N175" s="8"/>
      <c r="O175" s="8"/>
    </row>
    <row r="176" spans="1:15" x14ac:dyDescent="0.4">
      <c r="A176" s="208"/>
      <c r="B176" s="59" t="s">
        <v>31</v>
      </c>
      <c r="C176" s="58" t="s">
        <v>364</v>
      </c>
      <c r="D176" s="59">
        <v>2</v>
      </c>
      <c r="E176" s="59">
        <v>3</v>
      </c>
      <c r="F176" s="59" t="s">
        <v>314</v>
      </c>
      <c r="G176" s="59" t="s">
        <v>35</v>
      </c>
      <c r="H176" s="8"/>
      <c r="I176" s="8"/>
      <c r="J176" s="8"/>
      <c r="K176" s="8"/>
      <c r="L176" s="8" t="s">
        <v>35</v>
      </c>
      <c r="M176" s="8"/>
      <c r="N176" s="8"/>
      <c r="O176" s="8"/>
    </row>
    <row r="177" spans="1:15" x14ac:dyDescent="0.4">
      <c r="A177" s="208"/>
      <c r="B177" s="59" t="s">
        <v>31</v>
      </c>
      <c r="C177" s="58" t="s">
        <v>366</v>
      </c>
      <c r="D177" s="59">
        <v>2</v>
      </c>
      <c r="E177" s="59">
        <v>3</v>
      </c>
      <c r="F177" s="59" t="s">
        <v>317</v>
      </c>
      <c r="G177" s="59" t="s">
        <v>35</v>
      </c>
      <c r="H177" s="8"/>
      <c r="I177" s="8"/>
      <c r="J177" s="8"/>
      <c r="K177" s="8"/>
      <c r="L177" s="8" t="s">
        <v>35</v>
      </c>
      <c r="M177" s="8"/>
      <c r="N177" s="8"/>
      <c r="O177" s="8"/>
    </row>
    <row r="178" spans="1:15" x14ac:dyDescent="0.4">
      <c r="A178" s="208"/>
      <c r="B178" s="59" t="s">
        <v>31</v>
      </c>
      <c r="C178" s="58" t="s">
        <v>368</v>
      </c>
      <c r="D178" s="59">
        <v>2</v>
      </c>
      <c r="E178" s="59">
        <v>3</v>
      </c>
      <c r="F178" s="59" t="s">
        <v>317</v>
      </c>
      <c r="G178" s="59" t="s">
        <v>35</v>
      </c>
      <c r="H178" s="8"/>
      <c r="I178" s="8"/>
      <c r="J178" s="8"/>
      <c r="K178" s="8"/>
      <c r="L178" s="8" t="s">
        <v>35</v>
      </c>
      <c r="M178" s="8"/>
      <c r="N178" s="8"/>
      <c r="O178" s="8"/>
    </row>
    <row r="179" spans="1:15" x14ac:dyDescent="0.4">
      <c r="A179" s="208"/>
      <c r="B179" s="8" t="s">
        <v>31</v>
      </c>
      <c r="C179" s="115" t="s">
        <v>378</v>
      </c>
      <c r="D179" s="8">
        <v>2</v>
      </c>
      <c r="E179" s="8">
        <v>3</v>
      </c>
      <c r="F179" s="8" t="s">
        <v>64</v>
      </c>
      <c r="G179" s="8" t="s">
        <v>35</v>
      </c>
      <c r="H179" s="8"/>
      <c r="I179" s="8"/>
      <c r="J179" s="8"/>
      <c r="K179" s="8"/>
      <c r="L179" s="8"/>
      <c r="M179" s="8" t="s">
        <v>35</v>
      </c>
      <c r="N179" s="8"/>
      <c r="O179" s="8"/>
    </row>
    <row r="180" spans="1:15" x14ac:dyDescent="0.4">
      <c r="A180" s="208"/>
      <c r="B180" s="8" t="s">
        <v>31</v>
      </c>
      <c r="C180" s="10" t="s">
        <v>380</v>
      </c>
      <c r="D180" s="8">
        <v>2</v>
      </c>
      <c r="E180" s="8">
        <v>3</v>
      </c>
      <c r="F180" s="8" t="s">
        <v>64</v>
      </c>
      <c r="G180" s="8" t="s">
        <v>35</v>
      </c>
      <c r="H180" s="8"/>
      <c r="I180" s="8"/>
      <c r="J180" s="8"/>
      <c r="K180" s="8"/>
      <c r="L180" s="8"/>
      <c r="M180" s="8" t="s">
        <v>35</v>
      </c>
      <c r="N180" s="8"/>
      <c r="O180" s="8"/>
    </row>
    <row r="181" spans="1:15" x14ac:dyDescent="0.4">
      <c r="A181" s="208"/>
      <c r="B181" s="8" t="s">
        <v>31</v>
      </c>
      <c r="C181" s="10" t="s">
        <v>382</v>
      </c>
      <c r="D181" s="8">
        <v>2</v>
      </c>
      <c r="E181" s="8">
        <v>3</v>
      </c>
      <c r="F181" s="8" t="s">
        <v>64</v>
      </c>
      <c r="G181" s="8" t="s">
        <v>35</v>
      </c>
      <c r="H181" s="8"/>
      <c r="I181" s="8"/>
      <c r="J181" s="8"/>
      <c r="K181" s="8"/>
      <c r="L181" s="8"/>
      <c r="M181" s="8" t="s">
        <v>35</v>
      </c>
      <c r="N181" s="8"/>
      <c r="O181" s="8"/>
    </row>
    <row r="182" spans="1:15" x14ac:dyDescent="0.4">
      <c r="A182" s="208"/>
      <c r="B182" s="8" t="s">
        <v>31</v>
      </c>
      <c r="C182" s="10" t="s">
        <v>384</v>
      </c>
      <c r="D182" s="8">
        <v>2</v>
      </c>
      <c r="E182" s="8">
        <v>3</v>
      </c>
      <c r="F182" s="8" t="s">
        <v>64</v>
      </c>
      <c r="G182" s="8" t="s">
        <v>35</v>
      </c>
      <c r="H182" s="8"/>
      <c r="I182" s="8"/>
      <c r="J182" s="8"/>
      <c r="K182" s="8"/>
      <c r="L182" s="8"/>
      <c r="M182" s="8" t="s">
        <v>35</v>
      </c>
      <c r="N182" s="8"/>
      <c r="O182" s="8"/>
    </row>
    <row r="183" spans="1:15" x14ac:dyDescent="0.4">
      <c r="A183" s="208"/>
      <c r="B183" s="8" t="s">
        <v>31</v>
      </c>
      <c r="C183" s="10" t="s">
        <v>386</v>
      </c>
      <c r="D183" s="8">
        <v>2</v>
      </c>
      <c r="E183" s="8">
        <v>3</v>
      </c>
      <c r="F183" s="8" t="s">
        <v>64</v>
      </c>
      <c r="G183" s="8" t="s">
        <v>35</v>
      </c>
      <c r="H183" s="8"/>
      <c r="I183" s="8"/>
      <c r="J183" s="8"/>
      <c r="K183" s="8"/>
      <c r="L183" s="8"/>
      <c r="M183" s="8" t="s">
        <v>35</v>
      </c>
      <c r="N183" s="8"/>
      <c r="O183" s="8"/>
    </row>
    <row r="184" spans="1:15" x14ac:dyDescent="0.4">
      <c r="A184" s="208"/>
      <c r="B184" s="59" t="s">
        <v>31</v>
      </c>
      <c r="C184" s="58" t="s">
        <v>388</v>
      </c>
      <c r="D184" s="59">
        <v>2</v>
      </c>
      <c r="E184" s="59">
        <v>3</v>
      </c>
      <c r="F184" s="59" t="s">
        <v>371</v>
      </c>
      <c r="G184" s="59" t="s">
        <v>35</v>
      </c>
      <c r="H184" s="8"/>
      <c r="I184" s="8"/>
      <c r="J184" s="8"/>
      <c r="K184" s="8"/>
      <c r="L184" s="8"/>
      <c r="M184" s="8" t="s">
        <v>35</v>
      </c>
      <c r="N184" s="8"/>
      <c r="O184" s="8"/>
    </row>
    <row r="185" spans="1:15" x14ac:dyDescent="0.4">
      <c r="A185" s="208"/>
      <c r="B185" s="59" t="s">
        <v>31</v>
      </c>
      <c r="C185" s="58" t="s">
        <v>390</v>
      </c>
      <c r="D185" s="59">
        <v>2</v>
      </c>
      <c r="E185" s="59">
        <v>3</v>
      </c>
      <c r="F185" s="59" t="s">
        <v>371</v>
      </c>
      <c r="G185" s="59" t="s">
        <v>35</v>
      </c>
      <c r="H185" s="8"/>
      <c r="I185" s="8"/>
      <c r="J185" s="8"/>
      <c r="K185" s="8"/>
      <c r="L185" s="8"/>
      <c r="M185" s="8" t="s">
        <v>35</v>
      </c>
      <c r="N185" s="8"/>
      <c r="O185" s="8"/>
    </row>
    <row r="186" spans="1:15" x14ac:dyDescent="0.4">
      <c r="A186" s="208"/>
      <c r="B186" s="59" t="s">
        <v>31</v>
      </c>
      <c r="C186" s="58" t="s">
        <v>392</v>
      </c>
      <c r="D186" s="59">
        <v>2</v>
      </c>
      <c r="E186" s="59">
        <v>3</v>
      </c>
      <c r="F186" s="59" t="s">
        <v>376</v>
      </c>
      <c r="G186" s="59" t="s">
        <v>35</v>
      </c>
      <c r="H186" s="8"/>
      <c r="I186" s="8"/>
      <c r="J186" s="8"/>
      <c r="K186" s="8"/>
      <c r="L186" s="8"/>
      <c r="M186" s="8" t="s">
        <v>35</v>
      </c>
      <c r="N186" s="8"/>
      <c r="O186" s="8"/>
    </row>
    <row r="187" spans="1:15" x14ac:dyDescent="0.4">
      <c r="A187" s="208"/>
      <c r="B187" s="59" t="s">
        <v>31</v>
      </c>
      <c r="C187" s="58" t="s">
        <v>461</v>
      </c>
      <c r="D187" s="59">
        <v>2</v>
      </c>
      <c r="E187" s="59">
        <v>3</v>
      </c>
      <c r="F187" s="59" t="s">
        <v>376</v>
      </c>
      <c r="G187" s="59" t="s">
        <v>35</v>
      </c>
      <c r="H187" s="8"/>
      <c r="I187" s="8"/>
      <c r="J187" s="8"/>
      <c r="K187" s="8"/>
      <c r="L187" s="8"/>
      <c r="M187" s="8" t="s">
        <v>35</v>
      </c>
      <c r="N187" s="8"/>
      <c r="O187" s="8"/>
    </row>
    <row r="188" spans="1:15" ht="21" x14ac:dyDescent="0.4">
      <c r="A188" s="208"/>
      <c r="B188" s="8" t="s">
        <v>31</v>
      </c>
      <c r="C188" s="10" t="s">
        <v>396</v>
      </c>
      <c r="D188" s="8">
        <v>2</v>
      </c>
      <c r="E188" s="8">
        <v>4</v>
      </c>
      <c r="F188" s="8" t="s">
        <v>34</v>
      </c>
      <c r="G188" s="8" t="s">
        <v>126</v>
      </c>
      <c r="H188" s="8"/>
      <c r="I188" s="8"/>
      <c r="J188" s="8"/>
      <c r="K188" s="8"/>
      <c r="L188" s="8"/>
      <c r="M188" s="8"/>
      <c r="N188" s="8" t="s">
        <v>126</v>
      </c>
      <c r="O188" s="8"/>
    </row>
    <row r="189" spans="1:15" x14ac:dyDescent="0.4">
      <c r="A189" s="208"/>
      <c r="B189" s="8" t="s">
        <v>31</v>
      </c>
      <c r="C189" s="10" t="s">
        <v>398</v>
      </c>
      <c r="D189" s="8">
        <v>2</v>
      </c>
      <c r="E189" s="8">
        <v>4</v>
      </c>
      <c r="F189" s="8" t="s">
        <v>34</v>
      </c>
      <c r="G189" s="8" t="s">
        <v>126</v>
      </c>
      <c r="H189" s="8"/>
      <c r="I189" s="8"/>
      <c r="J189" s="8"/>
      <c r="K189" s="8"/>
      <c r="L189" s="8"/>
      <c r="M189" s="8"/>
      <c r="N189" s="8" t="s">
        <v>126</v>
      </c>
      <c r="O189" s="8"/>
    </row>
    <row r="190" spans="1:15" x14ac:dyDescent="0.4">
      <c r="A190" s="208"/>
      <c r="B190" s="8" t="s">
        <v>31</v>
      </c>
      <c r="C190" s="10" t="s">
        <v>400</v>
      </c>
      <c r="D190" s="8">
        <v>2</v>
      </c>
      <c r="E190" s="8">
        <v>4</v>
      </c>
      <c r="F190" s="8" t="s">
        <v>34</v>
      </c>
      <c r="G190" s="8" t="s">
        <v>126</v>
      </c>
      <c r="H190" s="8"/>
      <c r="I190" s="8"/>
      <c r="J190" s="8"/>
      <c r="K190" s="8"/>
      <c r="L190" s="8"/>
      <c r="M190" s="8"/>
      <c r="N190" s="8" t="s">
        <v>126</v>
      </c>
      <c r="O190" s="8"/>
    </row>
    <row r="191" spans="1:15" x14ac:dyDescent="0.4">
      <c r="A191" s="208"/>
      <c r="B191" s="8" t="s">
        <v>31</v>
      </c>
      <c r="C191" s="10" t="s">
        <v>402</v>
      </c>
      <c r="D191" s="8">
        <v>2</v>
      </c>
      <c r="E191" s="8">
        <v>4</v>
      </c>
      <c r="F191" s="8" t="s">
        <v>34</v>
      </c>
      <c r="G191" s="8" t="s">
        <v>126</v>
      </c>
      <c r="H191" s="8"/>
      <c r="I191" s="8"/>
      <c r="J191" s="8"/>
      <c r="K191" s="8"/>
      <c r="L191" s="8"/>
      <c r="M191" s="8"/>
      <c r="N191" s="8" t="s">
        <v>126</v>
      </c>
      <c r="O191" s="8"/>
    </row>
    <row r="192" spans="1:15" x14ac:dyDescent="0.4">
      <c r="A192" s="208"/>
      <c r="B192" s="8" t="s">
        <v>31</v>
      </c>
      <c r="C192" s="10" t="s">
        <v>404</v>
      </c>
      <c r="D192" s="8">
        <v>2</v>
      </c>
      <c r="E192" s="8">
        <v>4</v>
      </c>
      <c r="F192" s="8" t="s">
        <v>34</v>
      </c>
      <c r="G192" s="8" t="s">
        <v>126</v>
      </c>
      <c r="H192" s="8"/>
      <c r="I192" s="8"/>
      <c r="J192" s="8"/>
      <c r="K192" s="8"/>
      <c r="L192" s="8"/>
      <c r="M192" s="8"/>
      <c r="N192" s="8" t="s">
        <v>126</v>
      </c>
      <c r="O192" s="8"/>
    </row>
    <row r="193" spans="1:15" x14ac:dyDescent="0.4">
      <c r="A193" s="208"/>
      <c r="B193" s="8" t="s">
        <v>31</v>
      </c>
      <c r="C193" s="10" t="s">
        <v>406</v>
      </c>
      <c r="D193" s="8">
        <v>2</v>
      </c>
      <c r="E193" s="8">
        <v>4</v>
      </c>
      <c r="F193" s="8" t="s">
        <v>34</v>
      </c>
      <c r="G193" s="8" t="s">
        <v>126</v>
      </c>
      <c r="H193" s="8"/>
      <c r="I193" s="8"/>
      <c r="J193" s="8"/>
      <c r="K193" s="8"/>
      <c r="L193" s="8"/>
      <c r="M193" s="8"/>
      <c r="N193" s="8" t="s">
        <v>126</v>
      </c>
      <c r="O193" s="8"/>
    </row>
    <row r="194" spans="1:15" x14ac:dyDescent="0.4">
      <c r="A194" s="208"/>
      <c r="B194" s="8" t="s">
        <v>31</v>
      </c>
      <c r="C194" s="10" t="s">
        <v>408</v>
      </c>
      <c r="D194" s="8">
        <v>2</v>
      </c>
      <c r="E194" s="8">
        <v>4</v>
      </c>
      <c r="F194" s="8" t="s">
        <v>34</v>
      </c>
      <c r="G194" s="8" t="s">
        <v>126</v>
      </c>
      <c r="H194" s="8"/>
      <c r="I194" s="8"/>
      <c r="J194" s="8"/>
      <c r="K194" s="8"/>
      <c r="L194" s="8"/>
      <c r="M194" s="8"/>
      <c r="N194" s="8" t="s">
        <v>126</v>
      </c>
      <c r="O194" s="8"/>
    </row>
    <row r="195" spans="1:15" x14ac:dyDescent="0.4">
      <c r="A195" s="208"/>
      <c r="B195" s="8" t="s">
        <v>31</v>
      </c>
      <c r="C195" s="10" t="s">
        <v>410</v>
      </c>
      <c r="D195" s="8">
        <v>2</v>
      </c>
      <c r="E195" s="8">
        <v>4</v>
      </c>
      <c r="F195" s="8" t="s">
        <v>34</v>
      </c>
      <c r="G195" s="8" t="s">
        <v>126</v>
      </c>
      <c r="H195" s="8"/>
      <c r="I195" s="8"/>
      <c r="J195" s="8"/>
      <c r="K195" s="8"/>
      <c r="L195" s="8"/>
      <c r="M195" s="8"/>
      <c r="N195" s="8" t="s">
        <v>126</v>
      </c>
      <c r="O195" s="8"/>
    </row>
    <row r="196" spans="1:15" x14ac:dyDescent="0.4">
      <c r="A196" s="208"/>
      <c r="B196" s="8" t="s">
        <v>31</v>
      </c>
      <c r="C196" s="10" t="s">
        <v>412</v>
      </c>
      <c r="D196" s="8">
        <v>2</v>
      </c>
      <c r="E196" s="8">
        <v>4</v>
      </c>
      <c r="F196" s="8" t="s">
        <v>34</v>
      </c>
      <c r="G196" s="8" t="s">
        <v>126</v>
      </c>
      <c r="H196" s="8"/>
      <c r="I196" s="8"/>
      <c r="J196" s="8"/>
      <c r="K196" s="8"/>
      <c r="L196" s="8"/>
      <c r="M196" s="8"/>
      <c r="N196" s="8" t="s">
        <v>126</v>
      </c>
      <c r="O196" s="8"/>
    </row>
    <row r="197" spans="1:15" x14ac:dyDescent="0.4">
      <c r="A197" s="208"/>
      <c r="B197" s="8" t="s">
        <v>31</v>
      </c>
      <c r="C197" s="10" t="s">
        <v>414</v>
      </c>
      <c r="D197" s="8">
        <v>2</v>
      </c>
      <c r="E197" s="8">
        <v>4</v>
      </c>
      <c r="F197" s="8" t="s">
        <v>34</v>
      </c>
      <c r="G197" s="8" t="s">
        <v>126</v>
      </c>
      <c r="H197" s="8"/>
      <c r="I197" s="8"/>
      <c r="J197" s="8"/>
      <c r="K197" s="8"/>
      <c r="L197" s="8"/>
      <c r="M197" s="8"/>
      <c r="N197" s="8" t="s">
        <v>126</v>
      </c>
      <c r="O197" s="8"/>
    </row>
    <row r="198" spans="1:15" x14ac:dyDescent="0.4">
      <c r="A198" s="208"/>
      <c r="B198" s="8" t="s">
        <v>31</v>
      </c>
      <c r="C198" s="10" t="s">
        <v>416</v>
      </c>
      <c r="D198" s="8">
        <v>2</v>
      </c>
      <c r="E198" s="8">
        <v>4</v>
      </c>
      <c r="F198" s="8" t="s">
        <v>34</v>
      </c>
      <c r="G198" s="8" t="s">
        <v>126</v>
      </c>
      <c r="H198" s="8"/>
      <c r="I198" s="8"/>
      <c r="J198" s="8"/>
      <c r="K198" s="8"/>
      <c r="L198" s="8"/>
      <c r="M198" s="8"/>
      <c r="N198" s="8" t="s">
        <v>126</v>
      </c>
      <c r="O198" s="8"/>
    </row>
    <row r="199" spans="1:15" x14ac:dyDescent="0.4">
      <c r="A199" s="208"/>
      <c r="B199" s="8" t="s">
        <v>31</v>
      </c>
      <c r="C199" s="20" t="s">
        <v>418</v>
      </c>
      <c r="D199" s="8">
        <v>2</v>
      </c>
      <c r="E199" s="8">
        <v>4</v>
      </c>
      <c r="F199" s="8" t="s">
        <v>34</v>
      </c>
      <c r="G199" s="8" t="s">
        <v>126</v>
      </c>
      <c r="H199" s="8"/>
      <c r="I199" s="8"/>
      <c r="J199" s="8"/>
      <c r="K199" s="8"/>
      <c r="L199" s="8"/>
      <c r="M199" s="8"/>
      <c r="N199" s="8" t="s">
        <v>126</v>
      </c>
      <c r="O199" s="8"/>
    </row>
    <row r="200" spans="1:15" x14ac:dyDescent="0.4">
      <c r="A200" s="220" t="s">
        <v>425</v>
      </c>
      <c r="B200" s="8" t="s">
        <v>31</v>
      </c>
      <c r="C200" s="10" t="s">
        <v>427</v>
      </c>
      <c r="D200" s="8">
        <v>2</v>
      </c>
      <c r="E200" s="8">
        <v>3</v>
      </c>
      <c r="F200" s="8" t="s">
        <v>34</v>
      </c>
      <c r="G200" s="8" t="s">
        <v>126</v>
      </c>
      <c r="H200" s="8"/>
      <c r="I200" s="8"/>
      <c r="J200" s="8"/>
      <c r="K200" s="8"/>
      <c r="L200" s="8" t="s">
        <v>126</v>
      </c>
      <c r="M200" s="8"/>
      <c r="N200" s="8"/>
      <c r="O200" s="8"/>
    </row>
    <row r="201" spans="1:15" x14ac:dyDescent="0.4">
      <c r="A201" s="221"/>
      <c r="B201" s="8" t="s">
        <v>31</v>
      </c>
      <c r="C201" s="10" t="s">
        <v>429</v>
      </c>
      <c r="D201" s="8">
        <v>2</v>
      </c>
      <c r="E201" s="8">
        <v>3</v>
      </c>
      <c r="F201" s="8" t="s">
        <v>64</v>
      </c>
      <c r="G201" s="8" t="s">
        <v>126</v>
      </c>
      <c r="H201" s="8"/>
      <c r="I201" s="8"/>
      <c r="J201" s="8"/>
      <c r="K201" s="8"/>
      <c r="L201" s="8"/>
      <c r="M201" s="8" t="s">
        <v>126</v>
      </c>
      <c r="N201" s="8"/>
      <c r="O201" s="8"/>
    </row>
    <row r="202" spans="1:15" x14ac:dyDescent="0.4">
      <c r="A202" s="210"/>
      <c r="B202" s="14"/>
      <c r="C202" s="10" t="s">
        <v>431</v>
      </c>
      <c r="D202" s="8">
        <v>2</v>
      </c>
      <c r="E202" s="8">
        <v>3</v>
      </c>
      <c r="F202" s="8" t="s">
        <v>64</v>
      </c>
      <c r="G202" s="8" t="s">
        <v>126</v>
      </c>
      <c r="H202" s="8"/>
      <c r="I202" s="8"/>
      <c r="J202" s="8"/>
      <c r="K202" s="8"/>
      <c r="L202" s="8"/>
      <c r="M202" s="8" t="s">
        <v>126</v>
      </c>
      <c r="N202" s="8"/>
      <c r="O202" s="8"/>
    </row>
  </sheetData>
  <sheetProtection sheet="1" objects="1" scenarios="1"/>
  <sortState xmlns:xlrd2="http://schemas.microsoft.com/office/spreadsheetml/2017/richdata2" ref="C146:O200">
    <sortCondition descending="1" ref="G146:G200"/>
  </sortState>
  <mergeCells count="20">
    <mergeCell ref="A2:A7"/>
    <mergeCell ref="A8:A30"/>
    <mergeCell ref="A31:A47"/>
    <mergeCell ref="A48:A51"/>
    <mergeCell ref="A52:A90"/>
    <mergeCell ref="A91:A126"/>
    <mergeCell ref="A127:A142"/>
    <mergeCell ref="A144:A145"/>
    <mergeCell ref="B144:B145"/>
    <mergeCell ref="A146:A199"/>
    <mergeCell ref="A200:A202"/>
    <mergeCell ref="J144:K144"/>
    <mergeCell ref="L144:M144"/>
    <mergeCell ref="N144:O144"/>
    <mergeCell ref="C144:C145"/>
    <mergeCell ref="D144:D145"/>
    <mergeCell ref="E144:E145"/>
    <mergeCell ref="F144:F145"/>
    <mergeCell ref="G144:G145"/>
    <mergeCell ref="H144:I14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2"/>
  <sheetViews>
    <sheetView topLeftCell="A45" zoomScale="120" zoomScaleNormal="120" workbookViewId="0">
      <selection activeCell="H90" sqref="D53:H90"/>
    </sheetView>
  </sheetViews>
  <sheetFormatPr defaultColWidth="9" defaultRowHeight="18.75" x14ac:dyDescent="0.4"/>
  <cols>
    <col min="1" max="1" width="4.875" style="17" customWidth="1"/>
    <col min="2" max="2" width="8.625" style="7" bestFit="1" customWidth="1"/>
    <col min="3" max="3" width="9" style="18"/>
    <col min="4" max="4" width="31.125" style="19" customWidth="1"/>
    <col min="5" max="6" width="3.25" style="7" bestFit="1" customWidth="1"/>
    <col min="7" max="7" width="10" style="7" bestFit="1" customWidth="1"/>
    <col min="8" max="8" width="5.375" style="7" bestFit="1" customWidth="1"/>
    <col min="9" max="9" width="3.875" style="7" customWidth="1"/>
    <col min="10" max="10" width="7" style="7" bestFit="1" customWidth="1"/>
    <col min="11" max="11" width="5.625" style="7" customWidth="1"/>
    <col min="12" max="12" width="9" style="7" hidden="1" customWidth="1"/>
    <col min="13" max="13" width="7.75" style="7" hidden="1" customWidth="1"/>
    <col min="14" max="16384" width="9" style="7"/>
  </cols>
  <sheetData>
    <row r="1" spans="1:13" ht="33" customHeight="1" x14ac:dyDescent="0.4">
      <c r="A1" s="1" t="s">
        <v>17</v>
      </c>
      <c r="B1" s="1" t="s">
        <v>18</v>
      </c>
      <c r="C1" s="2" t="s">
        <v>19</v>
      </c>
      <c r="D1" s="1" t="s">
        <v>20</v>
      </c>
      <c r="E1" s="3" t="s">
        <v>21</v>
      </c>
      <c r="F1" s="3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4" t="s">
        <v>27</v>
      </c>
      <c r="L1" s="5" t="s">
        <v>28</v>
      </c>
      <c r="M1" s="6" t="s">
        <v>29</v>
      </c>
    </row>
    <row r="2" spans="1:13" ht="15.75" customHeight="1" x14ac:dyDescent="0.4">
      <c r="A2" s="208" t="s">
        <v>30</v>
      </c>
      <c r="B2" s="8" t="s">
        <v>31</v>
      </c>
      <c r="C2" s="9" t="s">
        <v>32</v>
      </c>
      <c r="D2" s="10" t="s">
        <v>33</v>
      </c>
      <c r="E2" s="8">
        <v>2</v>
      </c>
      <c r="F2" s="8">
        <v>1</v>
      </c>
      <c r="G2" s="8" t="s">
        <v>34</v>
      </c>
      <c r="H2" s="8" t="s">
        <v>35</v>
      </c>
      <c r="I2" s="8">
        <v>1</v>
      </c>
      <c r="J2" s="8" t="s">
        <v>36</v>
      </c>
      <c r="K2" s="8" t="s">
        <v>37</v>
      </c>
      <c r="L2" s="11">
        <v>0</v>
      </c>
      <c r="M2" s="12" t="s">
        <v>38</v>
      </c>
    </row>
    <row r="3" spans="1:13" ht="15.75" customHeight="1" x14ac:dyDescent="0.4">
      <c r="A3" s="208"/>
      <c r="B3" s="8"/>
      <c r="C3" s="9" t="s">
        <v>39</v>
      </c>
      <c r="D3" s="10" t="s">
        <v>40</v>
      </c>
      <c r="E3" s="8">
        <v>2</v>
      </c>
      <c r="F3" s="8">
        <v>1</v>
      </c>
      <c r="G3" s="116" t="s">
        <v>41</v>
      </c>
      <c r="H3" s="8" t="s">
        <v>35</v>
      </c>
      <c r="I3" s="8">
        <v>1</v>
      </c>
      <c r="J3" s="8" t="s">
        <v>36</v>
      </c>
      <c r="K3" s="8" t="s">
        <v>42</v>
      </c>
      <c r="L3" s="11">
        <v>0</v>
      </c>
      <c r="M3" s="12" t="s">
        <v>38</v>
      </c>
    </row>
    <row r="4" spans="1:13" ht="15.75" customHeight="1" x14ac:dyDescent="0.4">
      <c r="A4" s="208"/>
      <c r="B4" s="8" t="s">
        <v>31</v>
      </c>
      <c r="C4" s="9" t="s">
        <v>43</v>
      </c>
      <c r="D4" s="10" t="s">
        <v>44</v>
      </c>
      <c r="E4" s="8">
        <v>2</v>
      </c>
      <c r="F4" s="8">
        <v>1</v>
      </c>
      <c r="G4" s="8" t="s">
        <v>41</v>
      </c>
      <c r="H4" s="8" t="s">
        <v>35</v>
      </c>
      <c r="I4" s="8">
        <v>1</v>
      </c>
      <c r="J4" s="8" t="s">
        <v>36</v>
      </c>
      <c r="K4" s="8" t="s">
        <v>42</v>
      </c>
      <c r="L4" s="11">
        <v>0</v>
      </c>
      <c r="M4" s="12" t="s">
        <v>38</v>
      </c>
    </row>
    <row r="5" spans="1:13" ht="15.75" customHeight="1" x14ac:dyDescent="0.4">
      <c r="A5" s="208"/>
      <c r="B5" s="8" t="s">
        <v>31</v>
      </c>
      <c r="C5" s="9" t="s">
        <v>45</v>
      </c>
      <c r="D5" s="10" t="s">
        <v>46</v>
      </c>
      <c r="E5" s="8">
        <v>2</v>
      </c>
      <c r="F5" s="8">
        <v>1</v>
      </c>
      <c r="G5" s="8" t="s">
        <v>41</v>
      </c>
      <c r="H5" s="8" t="s">
        <v>47</v>
      </c>
      <c r="I5" s="8">
        <v>1</v>
      </c>
      <c r="J5" s="8" t="s">
        <v>36</v>
      </c>
      <c r="K5" s="8" t="s">
        <v>42</v>
      </c>
      <c r="L5" s="11">
        <v>0</v>
      </c>
      <c r="M5" s="12" t="s">
        <v>38</v>
      </c>
    </row>
    <row r="6" spans="1:13" ht="15.75" customHeight="1" x14ac:dyDescent="0.4">
      <c r="A6" s="208"/>
      <c r="B6" s="8" t="s">
        <v>31</v>
      </c>
      <c r="C6" s="9" t="s">
        <v>48</v>
      </c>
      <c r="D6" s="10" t="s">
        <v>49</v>
      </c>
      <c r="E6" s="8">
        <v>2</v>
      </c>
      <c r="F6" s="8">
        <v>1</v>
      </c>
      <c r="G6" s="8" t="s">
        <v>41</v>
      </c>
      <c r="H6" s="8" t="s">
        <v>47</v>
      </c>
      <c r="I6" s="8">
        <v>1</v>
      </c>
      <c r="J6" s="8" t="s">
        <v>36</v>
      </c>
      <c r="K6" s="8" t="s">
        <v>42</v>
      </c>
      <c r="L6" s="11">
        <v>0</v>
      </c>
      <c r="M6" s="12" t="s">
        <v>38</v>
      </c>
    </row>
    <row r="7" spans="1:13" ht="15.75" customHeight="1" x14ac:dyDescent="0.4">
      <c r="A7" s="208"/>
      <c r="B7" s="8" t="s">
        <v>31</v>
      </c>
      <c r="C7" s="9" t="s">
        <v>50</v>
      </c>
      <c r="D7" s="10" t="s">
        <v>51</v>
      </c>
      <c r="E7" s="8">
        <v>2</v>
      </c>
      <c r="F7" s="8">
        <v>1</v>
      </c>
      <c r="G7" s="8" t="s">
        <v>41</v>
      </c>
      <c r="H7" s="8" t="s">
        <v>47</v>
      </c>
      <c r="I7" s="8">
        <v>1</v>
      </c>
      <c r="J7" s="8" t="s">
        <v>36</v>
      </c>
      <c r="K7" s="8" t="s">
        <v>42</v>
      </c>
      <c r="L7" s="11">
        <v>0</v>
      </c>
      <c r="M7" s="12" t="s">
        <v>38</v>
      </c>
    </row>
    <row r="8" spans="1:13" ht="15.75" customHeight="1" x14ac:dyDescent="0.4">
      <c r="A8" s="208" t="s">
        <v>52</v>
      </c>
      <c r="B8" s="8" t="s">
        <v>53</v>
      </c>
      <c r="C8" s="9" t="s">
        <v>54</v>
      </c>
      <c r="D8" s="10" t="s">
        <v>12</v>
      </c>
      <c r="E8" s="8">
        <v>2</v>
      </c>
      <c r="F8" s="8">
        <v>1</v>
      </c>
      <c r="G8" s="8" t="s">
        <v>34</v>
      </c>
      <c r="H8" s="8" t="s">
        <v>55</v>
      </c>
      <c r="I8" s="8">
        <v>1</v>
      </c>
      <c r="J8" s="8" t="s">
        <v>36</v>
      </c>
      <c r="K8" s="8" t="s">
        <v>56</v>
      </c>
      <c r="L8" s="11">
        <v>0</v>
      </c>
      <c r="M8" s="12" t="s">
        <v>38</v>
      </c>
    </row>
    <row r="9" spans="1:13" ht="15.75" customHeight="1" x14ac:dyDescent="0.4">
      <c r="A9" s="208"/>
      <c r="B9" s="8" t="s">
        <v>53</v>
      </c>
      <c r="C9" s="9" t="s">
        <v>57</v>
      </c>
      <c r="D9" s="10" t="s">
        <v>14</v>
      </c>
      <c r="E9" s="8">
        <v>4</v>
      </c>
      <c r="F9" s="8">
        <v>1</v>
      </c>
      <c r="G9" s="8" t="s">
        <v>34</v>
      </c>
      <c r="H9" s="8" t="s">
        <v>55</v>
      </c>
      <c r="I9" s="8">
        <v>2</v>
      </c>
      <c r="J9" s="8" t="s">
        <v>36</v>
      </c>
      <c r="K9" s="8" t="s">
        <v>56</v>
      </c>
      <c r="L9" s="11">
        <v>0</v>
      </c>
      <c r="M9" s="12" t="s">
        <v>38</v>
      </c>
    </row>
    <row r="10" spans="1:13" ht="15.75" customHeight="1" x14ac:dyDescent="0.4">
      <c r="A10" s="208"/>
      <c r="B10" s="8" t="s">
        <v>53</v>
      </c>
      <c r="C10" s="13" t="s">
        <v>58</v>
      </c>
      <c r="D10" s="10" t="s">
        <v>59</v>
      </c>
      <c r="E10" s="8">
        <v>0</v>
      </c>
      <c r="F10" s="8">
        <v>1</v>
      </c>
      <c r="G10" s="8" t="s">
        <v>60</v>
      </c>
      <c r="H10" s="8" t="s">
        <v>47</v>
      </c>
      <c r="I10" s="8">
        <v>1</v>
      </c>
      <c r="J10" s="8" t="s">
        <v>61</v>
      </c>
      <c r="K10" s="8" t="s">
        <v>56</v>
      </c>
      <c r="L10" s="11"/>
      <c r="M10" s="12"/>
    </row>
    <row r="11" spans="1:13" ht="15.75" customHeight="1" x14ac:dyDescent="0.4">
      <c r="A11" s="208"/>
      <c r="B11" s="8" t="s">
        <v>53</v>
      </c>
      <c r="C11" s="9" t="s">
        <v>62</v>
      </c>
      <c r="D11" s="10" t="s">
        <v>15</v>
      </c>
      <c r="E11" s="8">
        <v>2</v>
      </c>
      <c r="F11" s="8">
        <v>1</v>
      </c>
      <c r="G11" s="8" t="s">
        <v>34</v>
      </c>
      <c r="H11" s="8" t="s">
        <v>55</v>
      </c>
      <c r="I11" s="8">
        <v>1</v>
      </c>
      <c r="J11" s="8" t="s">
        <v>36</v>
      </c>
      <c r="K11" s="8" t="s">
        <v>56</v>
      </c>
      <c r="L11" s="11">
        <v>0</v>
      </c>
      <c r="M11" s="12" t="s">
        <v>38</v>
      </c>
    </row>
    <row r="12" spans="1:13" ht="15.75" customHeight="1" x14ac:dyDescent="0.4">
      <c r="A12" s="208"/>
      <c r="B12" s="8" t="s">
        <v>53</v>
      </c>
      <c r="C12" s="9" t="s">
        <v>63</v>
      </c>
      <c r="D12" s="10" t="s">
        <v>13</v>
      </c>
      <c r="E12" s="8">
        <v>2</v>
      </c>
      <c r="F12" s="8">
        <v>1</v>
      </c>
      <c r="G12" s="8" t="s">
        <v>64</v>
      </c>
      <c r="H12" s="8" t="s">
        <v>55</v>
      </c>
      <c r="I12" s="8">
        <v>1</v>
      </c>
      <c r="J12" s="8" t="s">
        <v>36</v>
      </c>
      <c r="K12" s="8" t="s">
        <v>56</v>
      </c>
      <c r="L12" s="11"/>
      <c r="M12" s="12"/>
    </row>
    <row r="13" spans="1:13" ht="15.75" customHeight="1" x14ac:dyDescent="0.4">
      <c r="A13" s="208"/>
      <c r="B13" s="8" t="s">
        <v>53</v>
      </c>
      <c r="C13" s="9" t="s">
        <v>65</v>
      </c>
      <c r="D13" s="10" t="s">
        <v>16</v>
      </c>
      <c r="E13" s="8">
        <v>4</v>
      </c>
      <c r="F13" s="8">
        <v>1</v>
      </c>
      <c r="G13" s="8" t="s">
        <v>64</v>
      </c>
      <c r="H13" s="8" t="s">
        <v>55</v>
      </c>
      <c r="I13" s="8">
        <v>2</v>
      </c>
      <c r="J13" s="8" t="s">
        <v>36</v>
      </c>
      <c r="K13" s="8" t="s">
        <v>56</v>
      </c>
      <c r="L13" s="11"/>
      <c r="M13" s="12"/>
    </row>
    <row r="14" spans="1:13" ht="15.75" customHeight="1" x14ac:dyDescent="0.4">
      <c r="A14" s="208"/>
      <c r="B14" s="8" t="s">
        <v>53</v>
      </c>
      <c r="C14" s="9" t="s">
        <v>66</v>
      </c>
      <c r="D14" s="10" t="s">
        <v>67</v>
      </c>
      <c r="E14" s="8">
        <v>2</v>
      </c>
      <c r="F14" s="8">
        <v>1</v>
      </c>
      <c r="G14" s="8" t="s">
        <v>41</v>
      </c>
      <c r="H14" s="8" t="s">
        <v>35</v>
      </c>
      <c r="I14" s="8">
        <v>1</v>
      </c>
      <c r="J14" s="8" t="s">
        <v>36</v>
      </c>
      <c r="K14" s="8" t="s">
        <v>56</v>
      </c>
      <c r="L14" s="11"/>
      <c r="M14" s="12"/>
    </row>
    <row r="15" spans="1:13" ht="15.75" customHeight="1" x14ac:dyDescent="0.4">
      <c r="A15" s="208"/>
      <c r="B15" s="8" t="s">
        <v>53</v>
      </c>
      <c r="C15" s="9" t="s">
        <v>68</v>
      </c>
      <c r="D15" s="10" t="s">
        <v>69</v>
      </c>
      <c r="E15" s="8">
        <v>2</v>
      </c>
      <c r="F15" s="8">
        <v>2</v>
      </c>
      <c r="G15" s="8" t="s">
        <v>34</v>
      </c>
      <c r="H15" s="8" t="s">
        <v>35</v>
      </c>
      <c r="I15" s="8">
        <v>1</v>
      </c>
      <c r="J15" s="8" t="s">
        <v>36</v>
      </c>
      <c r="K15" s="8" t="s">
        <v>56</v>
      </c>
      <c r="L15" s="11"/>
      <c r="M15" s="12"/>
    </row>
    <row r="16" spans="1:13" ht="15.75" customHeight="1" x14ac:dyDescent="0.4">
      <c r="A16" s="208"/>
      <c r="B16" s="8" t="s">
        <v>53</v>
      </c>
      <c r="C16" s="9" t="s">
        <v>70</v>
      </c>
      <c r="D16" s="10" t="s">
        <v>71</v>
      </c>
      <c r="E16" s="8">
        <v>2</v>
      </c>
      <c r="F16" s="8">
        <v>2</v>
      </c>
      <c r="G16" s="8" t="s">
        <v>34</v>
      </c>
      <c r="H16" s="8" t="s">
        <v>35</v>
      </c>
      <c r="I16" s="8">
        <v>1</v>
      </c>
      <c r="J16" s="8" t="s">
        <v>36</v>
      </c>
      <c r="K16" s="8" t="s">
        <v>56</v>
      </c>
      <c r="L16" s="11"/>
      <c r="M16" s="12"/>
    </row>
    <row r="17" spans="1:13" ht="15.75" customHeight="1" x14ac:dyDescent="0.4">
      <c r="A17" s="208"/>
      <c r="B17" s="8" t="s">
        <v>53</v>
      </c>
      <c r="C17" s="9" t="s">
        <v>72</v>
      </c>
      <c r="D17" s="10" t="s">
        <v>73</v>
      </c>
      <c r="E17" s="8">
        <v>2</v>
      </c>
      <c r="F17" s="8">
        <v>2</v>
      </c>
      <c r="G17" s="8" t="s">
        <v>41</v>
      </c>
      <c r="H17" s="8" t="s">
        <v>35</v>
      </c>
      <c r="I17" s="8">
        <v>1</v>
      </c>
      <c r="J17" s="8" t="s">
        <v>36</v>
      </c>
      <c r="K17" s="8" t="s">
        <v>56</v>
      </c>
      <c r="L17" s="11"/>
      <c r="M17" s="12"/>
    </row>
    <row r="18" spans="1:13" ht="15.75" customHeight="1" x14ac:dyDescent="0.4">
      <c r="A18" s="208"/>
      <c r="B18" s="8" t="s">
        <v>53</v>
      </c>
      <c r="C18" s="9" t="s">
        <v>74</v>
      </c>
      <c r="D18" s="10" t="s">
        <v>75</v>
      </c>
      <c r="E18" s="8">
        <v>2</v>
      </c>
      <c r="F18" s="8">
        <v>2</v>
      </c>
      <c r="G18" s="8" t="s">
        <v>41</v>
      </c>
      <c r="H18" s="8" t="s">
        <v>35</v>
      </c>
      <c r="I18" s="8">
        <v>1</v>
      </c>
      <c r="J18" s="8" t="s">
        <v>36</v>
      </c>
      <c r="K18" s="8" t="s">
        <v>56</v>
      </c>
      <c r="L18" s="11"/>
      <c r="M18" s="12"/>
    </row>
    <row r="19" spans="1:13" ht="15.75" customHeight="1" x14ac:dyDescent="0.4">
      <c r="A19" s="208"/>
      <c r="B19" s="8" t="s">
        <v>53</v>
      </c>
      <c r="C19" s="9" t="s">
        <v>76</v>
      </c>
      <c r="D19" s="10" t="s">
        <v>77</v>
      </c>
      <c r="E19" s="8">
        <v>2</v>
      </c>
      <c r="F19" s="8">
        <v>2</v>
      </c>
      <c r="G19" s="8" t="s">
        <v>64</v>
      </c>
      <c r="H19" s="8" t="s">
        <v>35</v>
      </c>
      <c r="I19" s="8">
        <v>1</v>
      </c>
      <c r="J19" s="8" t="s">
        <v>36</v>
      </c>
      <c r="K19" s="8" t="s">
        <v>56</v>
      </c>
      <c r="L19" s="11"/>
      <c r="M19" s="12"/>
    </row>
    <row r="20" spans="1:13" ht="15.75" customHeight="1" x14ac:dyDescent="0.4">
      <c r="A20" s="208"/>
      <c r="B20" s="8" t="s">
        <v>78</v>
      </c>
      <c r="C20" s="9" t="s">
        <v>79</v>
      </c>
      <c r="D20" s="10" t="s">
        <v>80</v>
      </c>
      <c r="E20" s="8">
        <v>3</v>
      </c>
      <c r="F20" s="8">
        <v>1</v>
      </c>
      <c r="G20" s="8" t="s">
        <v>64</v>
      </c>
      <c r="H20" s="8" t="s">
        <v>55</v>
      </c>
      <c r="I20" s="8">
        <v>3</v>
      </c>
      <c r="J20" s="8" t="s">
        <v>81</v>
      </c>
      <c r="K20" s="8" t="s">
        <v>56</v>
      </c>
      <c r="L20" s="11"/>
      <c r="M20" s="12"/>
    </row>
    <row r="21" spans="1:13" ht="15.75" customHeight="1" x14ac:dyDescent="0.4">
      <c r="A21" s="208"/>
      <c r="B21" s="8" t="s">
        <v>78</v>
      </c>
      <c r="C21" s="9" t="s">
        <v>82</v>
      </c>
      <c r="D21" s="10" t="s">
        <v>83</v>
      </c>
      <c r="E21" s="8">
        <v>2</v>
      </c>
      <c r="F21" s="8">
        <v>1</v>
      </c>
      <c r="G21" s="8" t="s">
        <v>64</v>
      </c>
      <c r="H21" s="8" t="s">
        <v>55</v>
      </c>
      <c r="I21" s="8">
        <v>1</v>
      </c>
      <c r="J21" s="8" t="s">
        <v>36</v>
      </c>
      <c r="K21" s="8" t="s">
        <v>56</v>
      </c>
      <c r="L21" s="11"/>
      <c r="M21" s="12"/>
    </row>
    <row r="22" spans="1:13" ht="15.75" customHeight="1" x14ac:dyDescent="0.4">
      <c r="A22" s="208"/>
      <c r="B22" s="8" t="s">
        <v>78</v>
      </c>
      <c r="C22" s="9" t="s">
        <v>84</v>
      </c>
      <c r="D22" s="10" t="s">
        <v>85</v>
      </c>
      <c r="E22" s="8">
        <v>2</v>
      </c>
      <c r="F22" s="8">
        <v>1</v>
      </c>
      <c r="G22" s="8" t="s">
        <v>64</v>
      </c>
      <c r="H22" s="116" t="s">
        <v>35</v>
      </c>
      <c r="I22" s="8">
        <v>1</v>
      </c>
      <c r="J22" s="8" t="s">
        <v>86</v>
      </c>
      <c r="K22" s="8" t="s">
        <v>56</v>
      </c>
      <c r="L22" s="11"/>
      <c r="M22" s="12"/>
    </row>
    <row r="23" spans="1:13" ht="15.75" customHeight="1" x14ac:dyDescent="0.4">
      <c r="A23" s="208"/>
      <c r="B23" s="8" t="s">
        <v>78</v>
      </c>
      <c r="C23" s="9" t="s">
        <v>87</v>
      </c>
      <c r="D23" s="10" t="s">
        <v>88</v>
      </c>
      <c r="E23" s="8">
        <v>2</v>
      </c>
      <c r="F23" s="8">
        <v>2</v>
      </c>
      <c r="G23" s="8" t="s">
        <v>64</v>
      </c>
      <c r="H23" s="8" t="s">
        <v>35</v>
      </c>
      <c r="I23" s="8">
        <v>1</v>
      </c>
      <c r="J23" s="8" t="s">
        <v>36</v>
      </c>
      <c r="K23" s="8" t="s">
        <v>56</v>
      </c>
      <c r="L23" s="11"/>
      <c r="M23" s="12"/>
    </row>
    <row r="24" spans="1:13" ht="15.75" customHeight="1" x14ac:dyDescent="0.4">
      <c r="A24" s="208"/>
      <c r="B24" s="8" t="s">
        <v>78</v>
      </c>
      <c r="C24" s="9" t="s">
        <v>89</v>
      </c>
      <c r="D24" s="10" t="s">
        <v>90</v>
      </c>
      <c r="E24" s="8">
        <v>2</v>
      </c>
      <c r="F24" s="8">
        <v>2</v>
      </c>
      <c r="G24" s="8" t="s">
        <v>64</v>
      </c>
      <c r="H24" s="8" t="s">
        <v>35</v>
      </c>
      <c r="I24" s="8">
        <v>1</v>
      </c>
      <c r="J24" s="8" t="s">
        <v>86</v>
      </c>
      <c r="K24" s="8" t="s">
        <v>56</v>
      </c>
      <c r="L24" s="11">
        <v>0</v>
      </c>
      <c r="M24" s="12" t="s">
        <v>38</v>
      </c>
    </row>
    <row r="25" spans="1:13" ht="15.75" customHeight="1" x14ac:dyDescent="0.4">
      <c r="A25" s="208"/>
      <c r="B25" s="8" t="s">
        <v>91</v>
      </c>
      <c r="C25" s="9" t="s">
        <v>92</v>
      </c>
      <c r="D25" s="10" t="s">
        <v>434</v>
      </c>
      <c r="E25" s="8">
        <v>2</v>
      </c>
      <c r="F25" s="8">
        <v>1</v>
      </c>
      <c r="G25" s="8" t="s">
        <v>34</v>
      </c>
      <c r="H25" s="8" t="s">
        <v>55</v>
      </c>
      <c r="I25" s="8">
        <v>2</v>
      </c>
      <c r="J25" s="8" t="s">
        <v>36</v>
      </c>
      <c r="K25" s="8" t="s">
        <v>56</v>
      </c>
      <c r="L25" s="11">
        <v>0</v>
      </c>
      <c r="M25" s="12" t="s">
        <v>38</v>
      </c>
    </row>
    <row r="26" spans="1:13" ht="15.75" customHeight="1" x14ac:dyDescent="0.4">
      <c r="A26" s="208"/>
      <c r="B26" s="8" t="s">
        <v>91</v>
      </c>
      <c r="C26" s="9" t="s">
        <v>94</v>
      </c>
      <c r="D26" s="10" t="s">
        <v>95</v>
      </c>
      <c r="E26" s="8">
        <v>0</v>
      </c>
      <c r="F26" s="8">
        <v>1</v>
      </c>
      <c r="G26" s="8" t="s">
        <v>60</v>
      </c>
      <c r="H26" s="8" t="s">
        <v>47</v>
      </c>
      <c r="I26" s="8">
        <v>1</v>
      </c>
      <c r="J26" s="8" t="s">
        <v>61</v>
      </c>
      <c r="K26" s="8" t="s">
        <v>56</v>
      </c>
      <c r="L26" s="11"/>
      <c r="M26" s="12"/>
    </row>
    <row r="27" spans="1:13" ht="15.75" customHeight="1" x14ac:dyDescent="0.4">
      <c r="A27" s="208"/>
      <c r="B27" s="8" t="s">
        <v>91</v>
      </c>
      <c r="C27" s="9" t="s">
        <v>96</v>
      </c>
      <c r="D27" s="10" t="s">
        <v>97</v>
      </c>
      <c r="E27" s="8">
        <v>2</v>
      </c>
      <c r="F27" s="8">
        <v>1</v>
      </c>
      <c r="G27" s="8" t="s">
        <v>64</v>
      </c>
      <c r="H27" s="8" t="s">
        <v>35</v>
      </c>
      <c r="I27" s="8">
        <v>1</v>
      </c>
      <c r="J27" s="8" t="s">
        <v>36</v>
      </c>
      <c r="K27" s="8" t="s">
        <v>56</v>
      </c>
      <c r="L27" s="11">
        <v>0</v>
      </c>
      <c r="M27" s="12" t="s">
        <v>38</v>
      </c>
    </row>
    <row r="28" spans="1:13" ht="15.75" customHeight="1" x14ac:dyDescent="0.4">
      <c r="A28" s="208"/>
      <c r="B28" s="8" t="s">
        <v>91</v>
      </c>
      <c r="C28" s="9" t="s">
        <v>98</v>
      </c>
      <c r="D28" s="10" t="s">
        <v>99</v>
      </c>
      <c r="E28" s="8">
        <v>2</v>
      </c>
      <c r="F28" s="8">
        <v>1</v>
      </c>
      <c r="G28" s="8" t="s">
        <v>64</v>
      </c>
      <c r="H28" s="8" t="s">
        <v>35</v>
      </c>
      <c r="I28" s="8">
        <v>1</v>
      </c>
      <c r="J28" s="8" t="s">
        <v>36</v>
      </c>
      <c r="K28" s="8" t="s">
        <v>56</v>
      </c>
      <c r="L28" s="11">
        <v>0</v>
      </c>
      <c r="M28" s="12" t="s">
        <v>38</v>
      </c>
    </row>
    <row r="29" spans="1:13" ht="15.75" customHeight="1" x14ac:dyDescent="0.4">
      <c r="A29" s="208"/>
      <c r="B29" s="8" t="s">
        <v>91</v>
      </c>
      <c r="C29" s="9" t="s">
        <v>100</v>
      </c>
      <c r="D29" s="10" t="s">
        <v>101</v>
      </c>
      <c r="E29" s="8">
        <v>2</v>
      </c>
      <c r="F29" s="8">
        <v>1</v>
      </c>
      <c r="G29" s="8" t="s">
        <v>64</v>
      </c>
      <c r="H29" s="8" t="s">
        <v>35</v>
      </c>
      <c r="I29" s="8">
        <v>1</v>
      </c>
      <c r="J29" s="8" t="s">
        <v>36</v>
      </c>
      <c r="K29" s="8" t="s">
        <v>56</v>
      </c>
      <c r="L29" s="11">
        <v>0</v>
      </c>
      <c r="M29" s="12" t="s">
        <v>38</v>
      </c>
    </row>
    <row r="30" spans="1:13" ht="15.75" customHeight="1" x14ac:dyDescent="0.4">
      <c r="A30" s="208"/>
      <c r="B30" s="8" t="s">
        <v>91</v>
      </c>
      <c r="C30" s="9" t="s">
        <v>102</v>
      </c>
      <c r="D30" s="10" t="s">
        <v>103</v>
      </c>
      <c r="E30" s="8">
        <v>2</v>
      </c>
      <c r="F30" s="8">
        <v>1</v>
      </c>
      <c r="G30" s="8" t="s">
        <v>64</v>
      </c>
      <c r="H30" s="8" t="s">
        <v>35</v>
      </c>
      <c r="I30" s="8">
        <v>1</v>
      </c>
      <c r="J30" s="8" t="s">
        <v>36</v>
      </c>
      <c r="K30" s="8" t="s">
        <v>56</v>
      </c>
      <c r="L30" s="11">
        <v>0</v>
      </c>
      <c r="M30" s="12" t="s">
        <v>38</v>
      </c>
    </row>
    <row r="31" spans="1:13" ht="15.75" customHeight="1" x14ac:dyDescent="0.4">
      <c r="A31" s="208" t="s">
        <v>104</v>
      </c>
      <c r="B31" s="8" t="s">
        <v>105</v>
      </c>
      <c r="C31" s="9" t="s">
        <v>106</v>
      </c>
      <c r="D31" s="10" t="s">
        <v>107</v>
      </c>
      <c r="E31" s="8">
        <v>2</v>
      </c>
      <c r="F31" s="8">
        <v>1</v>
      </c>
      <c r="G31" s="8" t="s">
        <v>34</v>
      </c>
      <c r="H31" s="8" t="s">
        <v>55</v>
      </c>
      <c r="I31" s="8">
        <v>1</v>
      </c>
      <c r="J31" s="8" t="s">
        <v>36</v>
      </c>
      <c r="K31" s="8" t="s">
        <v>42</v>
      </c>
      <c r="L31" s="11">
        <v>0</v>
      </c>
      <c r="M31" s="12" t="s">
        <v>38</v>
      </c>
    </row>
    <row r="32" spans="1:13" ht="15.75" customHeight="1" x14ac:dyDescent="0.4">
      <c r="A32" s="208"/>
      <c r="B32" s="8" t="s">
        <v>105</v>
      </c>
      <c r="C32" s="9" t="s">
        <v>108</v>
      </c>
      <c r="D32" s="10" t="s">
        <v>109</v>
      </c>
      <c r="E32" s="8">
        <v>2</v>
      </c>
      <c r="F32" s="8">
        <v>1</v>
      </c>
      <c r="G32" s="8" t="s">
        <v>64</v>
      </c>
      <c r="H32" s="8" t="s">
        <v>55</v>
      </c>
      <c r="I32" s="8">
        <v>1</v>
      </c>
      <c r="J32" s="8" t="s">
        <v>36</v>
      </c>
      <c r="K32" s="8" t="s">
        <v>42</v>
      </c>
      <c r="L32" s="11">
        <v>0</v>
      </c>
      <c r="M32" s="12" t="s">
        <v>38</v>
      </c>
    </row>
    <row r="33" spans="1:13" ht="15.75" customHeight="1" x14ac:dyDescent="0.4">
      <c r="A33" s="208"/>
      <c r="B33" s="8" t="s">
        <v>105</v>
      </c>
      <c r="C33" s="9" t="s">
        <v>110</v>
      </c>
      <c r="D33" s="10" t="s">
        <v>111</v>
      </c>
      <c r="E33" s="8">
        <v>2</v>
      </c>
      <c r="F33" s="8">
        <v>2</v>
      </c>
      <c r="G33" s="8" t="s">
        <v>34</v>
      </c>
      <c r="H33" s="8" t="s">
        <v>35</v>
      </c>
      <c r="I33" s="8">
        <v>1</v>
      </c>
      <c r="J33" s="8" t="s">
        <v>36</v>
      </c>
      <c r="K33" s="8" t="s">
        <v>42</v>
      </c>
      <c r="L33" s="11">
        <v>0</v>
      </c>
      <c r="M33" s="12" t="s">
        <v>38</v>
      </c>
    </row>
    <row r="34" spans="1:13" ht="15.75" customHeight="1" x14ac:dyDescent="0.4">
      <c r="A34" s="208"/>
      <c r="B34" s="8" t="s">
        <v>105</v>
      </c>
      <c r="C34" s="9" t="s">
        <v>112</v>
      </c>
      <c r="D34" s="10" t="s">
        <v>113</v>
      </c>
      <c r="E34" s="8">
        <v>2</v>
      </c>
      <c r="F34" s="8">
        <v>2</v>
      </c>
      <c r="G34" s="8" t="s">
        <v>64</v>
      </c>
      <c r="H34" s="8" t="s">
        <v>35</v>
      </c>
      <c r="I34" s="8">
        <v>1</v>
      </c>
      <c r="J34" s="8" t="s">
        <v>36</v>
      </c>
      <c r="K34" s="8" t="s">
        <v>42</v>
      </c>
      <c r="L34" s="11">
        <v>0</v>
      </c>
      <c r="M34" s="12" t="s">
        <v>38</v>
      </c>
    </row>
    <row r="35" spans="1:13" ht="15.75" customHeight="1" x14ac:dyDescent="0.4">
      <c r="A35" s="208"/>
      <c r="B35" s="8" t="s">
        <v>105</v>
      </c>
      <c r="C35" s="9" t="s">
        <v>114</v>
      </c>
      <c r="D35" s="10" t="s">
        <v>115</v>
      </c>
      <c r="E35" s="8">
        <v>2</v>
      </c>
      <c r="F35" s="8">
        <v>2</v>
      </c>
      <c r="G35" s="8" t="s">
        <v>34</v>
      </c>
      <c r="H35" s="8" t="s">
        <v>35</v>
      </c>
      <c r="I35" s="8">
        <v>1</v>
      </c>
      <c r="J35" s="8" t="s">
        <v>36</v>
      </c>
      <c r="K35" s="8" t="s">
        <v>42</v>
      </c>
      <c r="L35" s="11">
        <v>0</v>
      </c>
      <c r="M35" s="12" t="s">
        <v>38</v>
      </c>
    </row>
    <row r="36" spans="1:13" ht="15.75" customHeight="1" x14ac:dyDescent="0.4">
      <c r="A36" s="208"/>
      <c r="B36" s="8" t="s">
        <v>105</v>
      </c>
      <c r="C36" s="9" t="s">
        <v>116</v>
      </c>
      <c r="D36" s="10" t="s">
        <v>117</v>
      </c>
      <c r="E36" s="8">
        <v>2</v>
      </c>
      <c r="F36" s="8">
        <v>2</v>
      </c>
      <c r="G36" s="8" t="s">
        <v>64</v>
      </c>
      <c r="H36" s="8" t="s">
        <v>35</v>
      </c>
      <c r="I36" s="8">
        <v>1</v>
      </c>
      <c r="J36" s="8" t="s">
        <v>36</v>
      </c>
      <c r="K36" s="8" t="s">
        <v>42</v>
      </c>
      <c r="L36" s="11">
        <v>0</v>
      </c>
      <c r="M36" s="12" t="s">
        <v>38</v>
      </c>
    </row>
    <row r="37" spans="1:13" ht="15.75" customHeight="1" x14ac:dyDescent="0.4">
      <c r="A37" s="208"/>
      <c r="B37" s="8" t="s">
        <v>105</v>
      </c>
      <c r="C37" s="9" t="s">
        <v>118</v>
      </c>
      <c r="D37" s="10" t="s">
        <v>119</v>
      </c>
      <c r="E37" s="8">
        <v>2</v>
      </c>
      <c r="F37" s="8">
        <v>1</v>
      </c>
      <c r="G37" s="8" t="s">
        <v>41</v>
      </c>
      <c r="H37" s="8" t="s">
        <v>35</v>
      </c>
      <c r="I37" s="8">
        <v>1</v>
      </c>
      <c r="J37" s="8" t="s">
        <v>36</v>
      </c>
      <c r="K37" s="8" t="s">
        <v>42</v>
      </c>
      <c r="L37" s="11">
        <v>0</v>
      </c>
      <c r="M37" s="12" t="s">
        <v>38</v>
      </c>
    </row>
    <row r="38" spans="1:13" ht="15.75" customHeight="1" x14ac:dyDescent="0.4">
      <c r="A38" s="208"/>
      <c r="B38" s="8" t="s">
        <v>105</v>
      </c>
      <c r="C38" s="9" t="s">
        <v>120</v>
      </c>
      <c r="D38" s="10" t="s">
        <v>121</v>
      </c>
      <c r="E38" s="8">
        <v>2</v>
      </c>
      <c r="F38" s="8">
        <v>1</v>
      </c>
      <c r="G38" s="8" t="s">
        <v>41</v>
      </c>
      <c r="H38" s="8" t="s">
        <v>35</v>
      </c>
      <c r="I38" s="8">
        <v>1</v>
      </c>
      <c r="J38" s="8" t="s">
        <v>36</v>
      </c>
      <c r="K38" s="8" t="s">
        <v>42</v>
      </c>
      <c r="L38" s="11">
        <v>0</v>
      </c>
      <c r="M38" s="12" t="s">
        <v>38</v>
      </c>
    </row>
    <row r="39" spans="1:13" ht="15.75" customHeight="1" x14ac:dyDescent="0.4">
      <c r="A39" s="208"/>
      <c r="B39" s="14" t="s">
        <v>122</v>
      </c>
      <c r="C39" s="9" t="s">
        <v>123</v>
      </c>
      <c r="D39" s="10" t="s">
        <v>124</v>
      </c>
      <c r="E39" s="8">
        <v>1</v>
      </c>
      <c r="F39" s="8">
        <v>1</v>
      </c>
      <c r="G39" s="8" t="s">
        <v>125</v>
      </c>
      <c r="H39" s="8" t="s">
        <v>126</v>
      </c>
      <c r="I39" s="8">
        <v>1</v>
      </c>
      <c r="J39" s="8" t="s">
        <v>86</v>
      </c>
      <c r="K39" s="8" t="s">
        <v>42</v>
      </c>
      <c r="L39" s="11">
        <v>0</v>
      </c>
      <c r="M39" s="12" t="s">
        <v>38</v>
      </c>
    </row>
    <row r="40" spans="1:13" ht="15.75" customHeight="1" x14ac:dyDescent="0.4">
      <c r="A40" s="208"/>
      <c r="B40" s="14" t="s">
        <v>122</v>
      </c>
      <c r="C40" s="9" t="s">
        <v>127</v>
      </c>
      <c r="D40" s="10" t="s">
        <v>128</v>
      </c>
      <c r="E40" s="8">
        <v>1</v>
      </c>
      <c r="F40" s="8">
        <v>1</v>
      </c>
      <c r="G40" s="8" t="s">
        <v>125</v>
      </c>
      <c r="H40" s="8" t="s">
        <v>126</v>
      </c>
      <c r="I40" s="8">
        <v>1</v>
      </c>
      <c r="J40" s="8" t="s">
        <v>86</v>
      </c>
      <c r="K40" s="8" t="s">
        <v>42</v>
      </c>
      <c r="L40" s="11">
        <v>0</v>
      </c>
      <c r="M40" s="12" t="s">
        <v>38</v>
      </c>
    </row>
    <row r="41" spans="1:13" ht="15.75" customHeight="1" x14ac:dyDescent="0.4">
      <c r="A41" s="208"/>
      <c r="B41" s="14" t="s">
        <v>122</v>
      </c>
      <c r="C41" s="9" t="s">
        <v>129</v>
      </c>
      <c r="D41" s="10" t="s">
        <v>130</v>
      </c>
      <c r="E41" s="8">
        <v>1</v>
      </c>
      <c r="F41" s="8">
        <v>1</v>
      </c>
      <c r="G41" s="8" t="s">
        <v>125</v>
      </c>
      <c r="H41" s="8" t="s">
        <v>126</v>
      </c>
      <c r="I41" s="8">
        <v>1</v>
      </c>
      <c r="J41" s="8" t="s">
        <v>86</v>
      </c>
      <c r="K41" s="8" t="s">
        <v>42</v>
      </c>
      <c r="L41" s="11">
        <v>0</v>
      </c>
      <c r="M41" s="12" t="s">
        <v>38</v>
      </c>
    </row>
    <row r="42" spans="1:13" ht="15.75" customHeight="1" x14ac:dyDescent="0.4">
      <c r="A42" s="208"/>
      <c r="B42" s="14" t="s">
        <v>122</v>
      </c>
      <c r="C42" s="9" t="s">
        <v>131</v>
      </c>
      <c r="D42" s="10" t="s">
        <v>132</v>
      </c>
      <c r="E42" s="8">
        <v>1</v>
      </c>
      <c r="F42" s="8">
        <v>1</v>
      </c>
      <c r="G42" s="8" t="s">
        <v>125</v>
      </c>
      <c r="H42" s="8" t="s">
        <v>126</v>
      </c>
      <c r="I42" s="8">
        <v>1</v>
      </c>
      <c r="J42" s="8" t="s">
        <v>86</v>
      </c>
      <c r="K42" s="8" t="s">
        <v>42</v>
      </c>
      <c r="L42" s="11">
        <v>0</v>
      </c>
      <c r="M42" s="12" t="s">
        <v>38</v>
      </c>
    </row>
    <row r="43" spans="1:13" ht="15.75" customHeight="1" x14ac:dyDescent="0.4">
      <c r="A43" s="208"/>
      <c r="B43" s="14" t="s">
        <v>122</v>
      </c>
      <c r="C43" s="9" t="s">
        <v>133</v>
      </c>
      <c r="D43" s="10" t="s">
        <v>134</v>
      </c>
      <c r="E43" s="8">
        <v>2</v>
      </c>
      <c r="F43" s="8">
        <v>1</v>
      </c>
      <c r="G43" s="8" t="s">
        <v>125</v>
      </c>
      <c r="H43" s="8" t="s">
        <v>126</v>
      </c>
      <c r="I43" s="8">
        <v>2</v>
      </c>
      <c r="J43" s="8" t="s">
        <v>86</v>
      </c>
      <c r="K43" s="8" t="s">
        <v>42</v>
      </c>
      <c r="L43" s="11">
        <v>0</v>
      </c>
      <c r="M43" s="12" t="s">
        <v>38</v>
      </c>
    </row>
    <row r="44" spans="1:13" ht="15.75" customHeight="1" x14ac:dyDescent="0.4">
      <c r="A44" s="208"/>
      <c r="B44" s="14" t="s">
        <v>122</v>
      </c>
      <c r="C44" s="9" t="s">
        <v>135</v>
      </c>
      <c r="D44" s="10" t="s">
        <v>136</v>
      </c>
      <c r="E44" s="8">
        <v>2</v>
      </c>
      <c r="F44" s="8">
        <v>1</v>
      </c>
      <c r="G44" s="8" t="s">
        <v>125</v>
      </c>
      <c r="H44" s="8" t="s">
        <v>126</v>
      </c>
      <c r="I44" s="8">
        <v>2</v>
      </c>
      <c r="J44" s="8" t="s">
        <v>86</v>
      </c>
      <c r="K44" s="8" t="s">
        <v>42</v>
      </c>
      <c r="L44" s="11">
        <v>0</v>
      </c>
      <c r="M44" s="12" t="s">
        <v>38</v>
      </c>
    </row>
    <row r="45" spans="1:13" ht="15.75" customHeight="1" x14ac:dyDescent="0.4">
      <c r="A45" s="208"/>
      <c r="B45" s="14" t="s">
        <v>122</v>
      </c>
      <c r="C45" s="9" t="s">
        <v>137</v>
      </c>
      <c r="D45" s="10" t="s">
        <v>138</v>
      </c>
      <c r="E45" s="8">
        <v>2</v>
      </c>
      <c r="F45" s="8">
        <v>1</v>
      </c>
      <c r="G45" s="8" t="s">
        <v>125</v>
      </c>
      <c r="H45" s="8" t="s">
        <v>126</v>
      </c>
      <c r="I45" s="8">
        <v>2</v>
      </c>
      <c r="J45" s="8" t="s">
        <v>86</v>
      </c>
      <c r="K45" s="8" t="s">
        <v>42</v>
      </c>
      <c r="L45" s="11">
        <v>0</v>
      </c>
      <c r="M45" s="12" t="s">
        <v>38</v>
      </c>
    </row>
    <row r="46" spans="1:13" ht="15.75" customHeight="1" x14ac:dyDescent="0.4">
      <c r="A46" s="208"/>
      <c r="B46" s="14" t="s">
        <v>122</v>
      </c>
      <c r="C46" s="9" t="s">
        <v>139</v>
      </c>
      <c r="D46" s="10" t="s">
        <v>140</v>
      </c>
      <c r="E46" s="8">
        <v>2</v>
      </c>
      <c r="F46" s="8">
        <v>1</v>
      </c>
      <c r="G46" s="8" t="s">
        <v>125</v>
      </c>
      <c r="H46" s="8" t="s">
        <v>126</v>
      </c>
      <c r="I46" s="8">
        <v>2</v>
      </c>
      <c r="J46" s="8" t="s">
        <v>86</v>
      </c>
      <c r="K46" s="8" t="s">
        <v>42</v>
      </c>
      <c r="L46" s="11">
        <v>0</v>
      </c>
      <c r="M46" s="12" t="s">
        <v>38</v>
      </c>
    </row>
    <row r="47" spans="1:13" ht="15.75" customHeight="1" x14ac:dyDescent="0.4">
      <c r="A47" s="208"/>
      <c r="B47" s="14" t="s">
        <v>122</v>
      </c>
      <c r="C47" s="9" t="s">
        <v>141</v>
      </c>
      <c r="D47" s="10" t="s">
        <v>142</v>
      </c>
      <c r="E47" s="8">
        <v>2</v>
      </c>
      <c r="F47" s="8">
        <v>1</v>
      </c>
      <c r="G47" s="8" t="s">
        <v>125</v>
      </c>
      <c r="H47" s="8" t="s">
        <v>126</v>
      </c>
      <c r="I47" s="8">
        <v>1</v>
      </c>
      <c r="J47" s="8" t="s">
        <v>143</v>
      </c>
      <c r="K47" s="8" t="s">
        <v>42</v>
      </c>
      <c r="L47" s="11">
        <v>0</v>
      </c>
      <c r="M47" s="12" t="s">
        <v>38</v>
      </c>
    </row>
    <row r="48" spans="1:13" ht="15.75" customHeight="1" x14ac:dyDescent="0.4">
      <c r="A48" s="208" t="s">
        <v>144</v>
      </c>
      <c r="B48" s="8"/>
      <c r="C48" s="9" t="s">
        <v>145</v>
      </c>
      <c r="D48" s="10" t="s">
        <v>146</v>
      </c>
      <c r="E48" s="8">
        <v>1</v>
      </c>
      <c r="F48" s="8">
        <v>1</v>
      </c>
      <c r="G48" s="8" t="s">
        <v>41</v>
      </c>
      <c r="H48" s="8" t="s">
        <v>35</v>
      </c>
      <c r="I48" s="8">
        <v>1</v>
      </c>
      <c r="J48" s="8" t="s">
        <v>36</v>
      </c>
      <c r="K48" s="8" t="s">
        <v>56</v>
      </c>
      <c r="L48" s="11">
        <v>0</v>
      </c>
      <c r="M48" s="12" t="s">
        <v>38</v>
      </c>
    </row>
    <row r="49" spans="1:13" ht="15.75" customHeight="1" x14ac:dyDescent="0.4">
      <c r="A49" s="208"/>
      <c r="B49" s="8"/>
      <c r="C49" s="9" t="s">
        <v>147</v>
      </c>
      <c r="D49" s="10" t="s">
        <v>148</v>
      </c>
      <c r="E49" s="8">
        <v>2</v>
      </c>
      <c r="F49" s="8">
        <v>1</v>
      </c>
      <c r="G49" s="8" t="s">
        <v>41</v>
      </c>
      <c r="H49" s="8" t="s">
        <v>35</v>
      </c>
      <c r="I49" s="8">
        <v>1</v>
      </c>
      <c r="J49" s="8" t="s">
        <v>36</v>
      </c>
      <c r="K49" s="8" t="s">
        <v>56</v>
      </c>
      <c r="L49" s="11">
        <v>0</v>
      </c>
      <c r="M49" s="12" t="s">
        <v>38</v>
      </c>
    </row>
    <row r="50" spans="1:13" ht="15.75" customHeight="1" x14ac:dyDescent="0.4">
      <c r="A50" s="208"/>
      <c r="B50" s="8"/>
      <c r="C50" s="9" t="s">
        <v>149</v>
      </c>
      <c r="D50" s="10" t="s">
        <v>150</v>
      </c>
      <c r="E50" s="8">
        <v>3</v>
      </c>
      <c r="F50" s="8">
        <v>1</v>
      </c>
      <c r="G50" s="8" t="s">
        <v>41</v>
      </c>
      <c r="H50" s="8" t="s">
        <v>35</v>
      </c>
      <c r="I50" s="8">
        <v>2</v>
      </c>
      <c r="J50" s="8" t="s">
        <v>86</v>
      </c>
      <c r="K50" s="8" t="s">
        <v>56</v>
      </c>
      <c r="L50" s="11">
        <v>0</v>
      </c>
      <c r="M50" s="12" t="s">
        <v>38</v>
      </c>
    </row>
    <row r="51" spans="1:13" ht="15.75" customHeight="1" x14ac:dyDescent="0.4">
      <c r="A51" s="208"/>
      <c r="B51" s="8"/>
      <c r="C51" s="9" t="s">
        <v>151</v>
      </c>
      <c r="D51" s="10" t="s">
        <v>437</v>
      </c>
      <c r="E51" s="8">
        <v>3</v>
      </c>
      <c r="F51" s="8">
        <v>2</v>
      </c>
      <c r="G51" s="8" t="s">
        <v>34</v>
      </c>
      <c r="H51" s="8" t="s">
        <v>55</v>
      </c>
      <c r="I51" s="8">
        <v>2</v>
      </c>
      <c r="J51" s="8" t="s">
        <v>86</v>
      </c>
      <c r="K51" s="8" t="s">
        <v>56</v>
      </c>
      <c r="L51" s="11">
        <v>0</v>
      </c>
      <c r="M51" s="12" t="s">
        <v>38</v>
      </c>
    </row>
    <row r="52" spans="1:13" ht="15.75" customHeight="1" x14ac:dyDescent="0.4">
      <c r="A52" s="208" t="s">
        <v>153</v>
      </c>
      <c r="B52" s="8"/>
      <c r="C52" s="9" t="s">
        <v>154</v>
      </c>
      <c r="D52" s="10" t="s">
        <v>438</v>
      </c>
      <c r="E52" s="8">
        <v>2</v>
      </c>
      <c r="F52" s="8">
        <v>1</v>
      </c>
      <c r="G52" s="8" t="s">
        <v>34</v>
      </c>
      <c r="H52" s="8" t="s">
        <v>55</v>
      </c>
      <c r="I52" s="8">
        <v>1</v>
      </c>
      <c r="J52" s="8" t="s">
        <v>36</v>
      </c>
      <c r="K52" s="8" t="s">
        <v>42</v>
      </c>
      <c r="L52" s="11">
        <v>0</v>
      </c>
      <c r="M52" s="12" t="s">
        <v>38</v>
      </c>
    </row>
    <row r="53" spans="1:13" ht="15.75" customHeight="1" x14ac:dyDescent="0.4">
      <c r="A53" s="208"/>
      <c r="B53" s="8"/>
      <c r="C53" s="9">
        <v>126500</v>
      </c>
      <c r="D53" s="223" t="s">
        <v>166</v>
      </c>
      <c r="E53" s="8">
        <v>2</v>
      </c>
      <c r="F53" s="8">
        <v>1</v>
      </c>
      <c r="G53" s="8" t="s">
        <v>473</v>
      </c>
      <c r="H53" s="8" t="s">
        <v>35</v>
      </c>
      <c r="I53" s="8">
        <v>1</v>
      </c>
      <c r="J53" s="8" t="s">
        <v>36</v>
      </c>
      <c r="K53" s="8" t="s">
        <v>474</v>
      </c>
      <c r="L53" s="11"/>
      <c r="M53" s="12"/>
    </row>
    <row r="54" spans="1:13" ht="15.75" customHeight="1" x14ac:dyDescent="0.4">
      <c r="A54" s="208"/>
      <c r="B54" s="8"/>
      <c r="C54" s="9">
        <v>508200</v>
      </c>
      <c r="D54" s="223" t="s">
        <v>167</v>
      </c>
      <c r="E54" s="8">
        <v>2</v>
      </c>
      <c r="F54" s="8">
        <v>1</v>
      </c>
      <c r="G54" s="8" t="s">
        <v>473</v>
      </c>
      <c r="H54" s="8" t="s">
        <v>35</v>
      </c>
      <c r="I54" s="8">
        <v>1</v>
      </c>
      <c r="J54" s="8" t="s">
        <v>36</v>
      </c>
      <c r="K54" s="8" t="s">
        <v>474</v>
      </c>
      <c r="L54" s="11"/>
      <c r="M54" s="12"/>
    </row>
    <row r="55" spans="1:13" ht="15.75" customHeight="1" x14ac:dyDescent="0.4">
      <c r="A55" s="208"/>
      <c r="B55" s="8"/>
      <c r="C55" s="9">
        <v>579300</v>
      </c>
      <c r="D55" s="223" t="s">
        <v>168</v>
      </c>
      <c r="E55" s="8">
        <v>2</v>
      </c>
      <c r="F55" s="8">
        <v>1</v>
      </c>
      <c r="G55" s="8" t="s">
        <v>473</v>
      </c>
      <c r="H55" s="8" t="s">
        <v>35</v>
      </c>
      <c r="I55" s="8">
        <v>1</v>
      </c>
      <c r="J55" s="8" t="s">
        <v>36</v>
      </c>
      <c r="K55" s="8" t="s">
        <v>474</v>
      </c>
      <c r="L55" s="11"/>
      <c r="M55" s="12"/>
    </row>
    <row r="56" spans="1:13" ht="15.75" customHeight="1" x14ac:dyDescent="0.4">
      <c r="A56" s="208"/>
      <c r="B56" s="8"/>
      <c r="C56" s="9">
        <v>597701</v>
      </c>
      <c r="D56" s="223" t="s">
        <v>170</v>
      </c>
      <c r="E56" s="8">
        <v>2</v>
      </c>
      <c r="F56" s="8">
        <v>1</v>
      </c>
      <c r="G56" s="8" t="s">
        <v>473</v>
      </c>
      <c r="H56" s="8" t="s">
        <v>35</v>
      </c>
      <c r="I56" s="8">
        <v>1</v>
      </c>
      <c r="J56" s="8" t="s">
        <v>36</v>
      </c>
      <c r="K56" s="8" t="s">
        <v>474</v>
      </c>
      <c r="L56" s="11"/>
      <c r="M56" s="12"/>
    </row>
    <row r="57" spans="1:13" ht="15.75" customHeight="1" x14ac:dyDescent="0.4">
      <c r="A57" s="208"/>
      <c r="B57" s="8"/>
      <c r="C57" s="9">
        <v>597901</v>
      </c>
      <c r="D57" s="223" t="s">
        <v>171</v>
      </c>
      <c r="E57" s="8">
        <v>2</v>
      </c>
      <c r="F57" s="8">
        <v>1</v>
      </c>
      <c r="G57" s="8" t="s">
        <v>473</v>
      </c>
      <c r="H57" s="8" t="s">
        <v>35</v>
      </c>
      <c r="I57" s="8">
        <v>1</v>
      </c>
      <c r="J57" s="8" t="s">
        <v>36</v>
      </c>
      <c r="K57" s="8" t="s">
        <v>474</v>
      </c>
      <c r="L57" s="11"/>
      <c r="M57" s="12"/>
    </row>
    <row r="58" spans="1:13" ht="15.75" customHeight="1" x14ac:dyDescent="0.4">
      <c r="A58" s="208"/>
      <c r="B58" s="8"/>
      <c r="C58" s="9">
        <v>598901</v>
      </c>
      <c r="D58" s="223" t="s">
        <v>172</v>
      </c>
      <c r="E58" s="8">
        <v>2</v>
      </c>
      <c r="F58" s="8">
        <v>1</v>
      </c>
      <c r="G58" s="8" t="s">
        <v>473</v>
      </c>
      <c r="H58" s="8" t="s">
        <v>35</v>
      </c>
      <c r="I58" s="8">
        <v>1</v>
      </c>
      <c r="J58" s="8" t="s">
        <v>36</v>
      </c>
      <c r="K58" s="8" t="s">
        <v>474</v>
      </c>
      <c r="L58" s="11"/>
      <c r="M58" s="12"/>
    </row>
    <row r="59" spans="1:13" ht="15.75" customHeight="1" x14ac:dyDescent="0.4">
      <c r="A59" s="208"/>
      <c r="B59" s="8"/>
      <c r="C59" s="9">
        <v>599001</v>
      </c>
      <c r="D59" s="223" t="s">
        <v>173</v>
      </c>
      <c r="E59" s="8">
        <v>2</v>
      </c>
      <c r="F59" s="8">
        <v>1</v>
      </c>
      <c r="G59" s="8" t="s">
        <v>473</v>
      </c>
      <c r="H59" s="8" t="s">
        <v>35</v>
      </c>
      <c r="I59" s="8">
        <v>1</v>
      </c>
      <c r="J59" s="8" t="s">
        <v>36</v>
      </c>
      <c r="K59" s="8" t="s">
        <v>474</v>
      </c>
      <c r="L59" s="11"/>
      <c r="M59" s="12"/>
    </row>
    <row r="60" spans="1:13" ht="15.75" customHeight="1" x14ac:dyDescent="0.4">
      <c r="A60" s="208"/>
      <c r="B60" s="8"/>
      <c r="C60" s="9">
        <v>599101</v>
      </c>
      <c r="D60" s="223" t="s">
        <v>174</v>
      </c>
      <c r="E60" s="8">
        <v>2</v>
      </c>
      <c r="F60" s="8">
        <v>1</v>
      </c>
      <c r="G60" s="8" t="s">
        <v>473</v>
      </c>
      <c r="H60" s="8" t="s">
        <v>35</v>
      </c>
      <c r="I60" s="8">
        <v>1</v>
      </c>
      <c r="J60" s="8" t="s">
        <v>36</v>
      </c>
      <c r="K60" s="8" t="s">
        <v>474</v>
      </c>
      <c r="L60" s="11"/>
      <c r="M60" s="12"/>
    </row>
    <row r="61" spans="1:13" ht="15.75" customHeight="1" x14ac:dyDescent="0.4">
      <c r="A61" s="208"/>
      <c r="B61" s="8"/>
      <c r="C61" s="9">
        <v>599201</v>
      </c>
      <c r="D61" s="223" t="s">
        <v>175</v>
      </c>
      <c r="E61" s="8">
        <v>2</v>
      </c>
      <c r="F61" s="8">
        <v>1</v>
      </c>
      <c r="G61" s="8" t="s">
        <v>473</v>
      </c>
      <c r="H61" s="8" t="s">
        <v>35</v>
      </c>
      <c r="I61" s="8">
        <v>1</v>
      </c>
      <c r="J61" s="8" t="s">
        <v>36</v>
      </c>
      <c r="K61" s="8" t="s">
        <v>474</v>
      </c>
      <c r="L61" s="11"/>
      <c r="M61" s="12"/>
    </row>
    <row r="62" spans="1:13" ht="15.75" customHeight="1" x14ac:dyDescent="0.4">
      <c r="A62" s="208"/>
      <c r="B62" s="8"/>
      <c r="C62" s="9">
        <v>599301</v>
      </c>
      <c r="D62" s="223" t="s">
        <v>159</v>
      </c>
      <c r="E62" s="8">
        <v>2</v>
      </c>
      <c r="F62" s="8">
        <v>1</v>
      </c>
      <c r="G62" s="8" t="s">
        <v>473</v>
      </c>
      <c r="H62" s="8" t="s">
        <v>35</v>
      </c>
      <c r="I62" s="8">
        <v>1</v>
      </c>
      <c r="J62" s="8" t="s">
        <v>86</v>
      </c>
      <c r="K62" s="8" t="s">
        <v>474</v>
      </c>
      <c r="L62" s="11"/>
      <c r="M62" s="12"/>
    </row>
    <row r="63" spans="1:13" ht="15.75" customHeight="1" x14ac:dyDescent="0.4">
      <c r="A63" s="208"/>
      <c r="B63" s="8"/>
      <c r="C63" s="9">
        <v>600001</v>
      </c>
      <c r="D63" s="223" t="s">
        <v>160</v>
      </c>
      <c r="E63" s="8">
        <v>2</v>
      </c>
      <c r="F63" s="8">
        <v>1</v>
      </c>
      <c r="G63" s="8" t="s">
        <v>473</v>
      </c>
      <c r="H63" s="8" t="s">
        <v>35</v>
      </c>
      <c r="I63" s="8">
        <v>1</v>
      </c>
      <c r="J63" s="8" t="s">
        <v>36</v>
      </c>
      <c r="K63" s="8" t="s">
        <v>474</v>
      </c>
      <c r="L63" s="11"/>
      <c r="M63" s="12"/>
    </row>
    <row r="64" spans="1:13" ht="15.75" customHeight="1" x14ac:dyDescent="0.4">
      <c r="A64" s="208"/>
      <c r="B64" s="8"/>
      <c r="C64" s="9">
        <v>600201</v>
      </c>
      <c r="D64" s="223" t="s">
        <v>161</v>
      </c>
      <c r="E64" s="8">
        <v>2</v>
      </c>
      <c r="F64" s="8">
        <v>1</v>
      </c>
      <c r="G64" s="8" t="s">
        <v>473</v>
      </c>
      <c r="H64" s="8" t="s">
        <v>35</v>
      </c>
      <c r="I64" s="8">
        <v>1</v>
      </c>
      <c r="J64" s="8" t="s">
        <v>36</v>
      </c>
      <c r="K64" s="8" t="s">
        <v>474</v>
      </c>
      <c r="L64" s="11"/>
      <c r="M64" s="12"/>
    </row>
    <row r="65" spans="1:13" ht="15.75" customHeight="1" x14ac:dyDescent="0.4">
      <c r="A65" s="208"/>
      <c r="B65" s="8"/>
      <c r="C65" s="9">
        <v>4185201</v>
      </c>
      <c r="D65" s="223" t="s">
        <v>162</v>
      </c>
      <c r="E65" s="8">
        <v>2</v>
      </c>
      <c r="F65" s="8">
        <v>1</v>
      </c>
      <c r="G65" s="8" t="s">
        <v>473</v>
      </c>
      <c r="H65" s="8" t="s">
        <v>35</v>
      </c>
      <c r="I65" s="8">
        <v>1</v>
      </c>
      <c r="J65" s="8" t="s">
        <v>36</v>
      </c>
      <c r="K65" s="8" t="s">
        <v>474</v>
      </c>
      <c r="L65" s="11"/>
      <c r="M65" s="12"/>
    </row>
    <row r="66" spans="1:13" ht="15.75" customHeight="1" x14ac:dyDescent="0.4">
      <c r="A66" s="208"/>
      <c r="B66" s="8"/>
      <c r="C66" s="9">
        <v>4185801</v>
      </c>
      <c r="D66" s="223" t="s">
        <v>163</v>
      </c>
      <c r="E66" s="8">
        <v>2</v>
      </c>
      <c r="F66" s="8">
        <v>1</v>
      </c>
      <c r="G66" s="8" t="s">
        <v>473</v>
      </c>
      <c r="H66" s="8" t="s">
        <v>35</v>
      </c>
      <c r="I66" s="8">
        <v>1</v>
      </c>
      <c r="J66" s="8" t="s">
        <v>36</v>
      </c>
      <c r="K66" s="8" t="s">
        <v>474</v>
      </c>
      <c r="L66" s="11"/>
      <c r="M66" s="12"/>
    </row>
    <row r="67" spans="1:13" ht="15.75" customHeight="1" x14ac:dyDescent="0.4">
      <c r="A67" s="208"/>
      <c r="B67" s="8"/>
      <c r="C67" s="9">
        <v>4186500</v>
      </c>
      <c r="D67" s="223" t="s">
        <v>164</v>
      </c>
      <c r="E67" s="8">
        <v>2</v>
      </c>
      <c r="F67" s="8">
        <v>1</v>
      </c>
      <c r="G67" s="8" t="s">
        <v>473</v>
      </c>
      <c r="H67" s="8" t="s">
        <v>35</v>
      </c>
      <c r="I67" s="8">
        <v>1</v>
      </c>
      <c r="J67" s="8" t="s">
        <v>36</v>
      </c>
      <c r="K67" s="8" t="s">
        <v>474</v>
      </c>
      <c r="L67" s="11"/>
      <c r="M67" s="12"/>
    </row>
    <row r="68" spans="1:13" ht="15.75" customHeight="1" x14ac:dyDescent="0.4">
      <c r="A68" s="208"/>
      <c r="B68" s="8"/>
      <c r="C68" s="9">
        <v>4186600</v>
      </c>
      <c r="D68" s="223" t="s">
        <v>165</v>
      </c>
      <c r="E68" s="8">
        <v>2</v>
      </c>
      <c r="F68" s="8">
        <v>1</v>
      </c>
      <c r="G68" s="8" t="s">
        <v>473</v>
      </c>
      <c r="H68" s="8" t="s">
        <v>35</v>
      </c>
      <c r="I68" s="8">
        <v>1</v>
      </c>
      <c r="J68" s="8" t="s">
        <v>36</v>
      </c>
      <c r="K68" s="8" t="s">
        <v>474</v>
      </c>
      <c r="L68" s="11"/>
      <c r="M68" s="12"/>
    </row>
    <row r="69" spans="1:13" ht="15.75" customHeight="1" x14ac:dyDescent="0.4">
      <c r="A69" s="208"/>
      <c r="B69" s="8"/>
      <c r="C69" s="9">
        <v>4186700</v>
      </c>
      <c r="D69" s="223" t="s">
        <v>176</v>
      </c>
      <c r="E69" s="8">
        <v>2</v>
      </c>
      <c r="F69" s="8">
        <v>1</v>
      </c>
      <c r="G69" s="8" t="s">
        <v>473</v>
      </c>
      <c r="H69" s="8" t="s">
        <v>35</v>
      </c>
      <c r="I69" s="8">
        <v>1</v>
      </c>
      <c r="J69" s="8" t="s">
        <v>36</v>
      </c>
      <c r="K69" s="8" t="s">
        <v>474</v>
      </c>
      <c r="L69" s="11"/>
      <c r="M69" s="12"/>
    </row>
    <row r="70" spans="1:13" ht="15.75" customHeight="1" x14ac:dyDescent="0.4">
      <c r="A70" s="208"/>
      <c r="B70" s="8"/>
      <c r="C70" s="9">
        <v>4187100</v>
      </c>
      <c r="D70" s="223" t="s">
        <v>157</v>
      </c>
      <c r="E70" s="8">
        <v>2</v>
      </c>
      <c r="F70" s="8">
        <v>1</v>
      </c>
      <c r="G70" s="8" t="s">
        <v>473</v>
      </c>
      <c r="H70" s="8" t="s">
        <v>35</v>
      </c>
      <c r="I70" s="8">
        <v>1</v>
      </c>
      <c r="J70" s="8" t="s">
        <v>36</v>
      </c>
      <c r="K70" s="8" t="s">
        <v>474</v>
      </c>
      <c r="L70" s="11"/>
      <c r="M70" s="12"/>
    </row>
    <row r="71" spans="1:13" ht="15.75" customHeight="1" x14ac:dyDescent="0.4">
      <c r="A71" s="208"/>
      <c r="B71" s="8"/>
      <c r="C71" s="9">
        <v>4187200</v>
      </c>
      <c r="D71" s="223" t="s">
        <v>158</v>
      </c>
      <c r="E71" s="8">
        <v>2</v>
      </c>
      <c r="F71" s="8">
        <v>1</v>
      </c>
      <c r="G71" s="8" t="s">
        <v>473</v>
      </c>
      <c r="H71" s="8" t="s">
        <v>35</v>
      </c>
      <c r="I71" s="8">
        <v>1</v>
      </c>
      <c r="J71" s="8" t="s">
        <v>36</v>
      </c>
      <c r="K71" s="8" t="s">
        <v>474</v>
      </c>
      <c r="L71" s="11"/>
      <c r="M71" s="12"/>
    </row>
    <row r="72" spans="1:13" ht="15.75" customHeight="1" x14ac:dyDescent="0.4">
      <c r="A72" s="208"/>
      <c r="B72" s="8"/>
      <c r="C72" s="9">
        <v>4145900</v>
      </c>
      <c r="D72" s="223" t="s">
        <v>156</v>
      </c>
      <c r="E72" s="8">
        <v>2</v>
      </c>
      <c r="F72" s="8">
        <v>1</v>
      </c>
      <c r="G72" s="8" t="s">
        <v>473</v>
      </c>
      <c r="H72" s="8" t="s">
        <v>35</v>
      </c>
      <c r="I72" s="8">
        <v>1</v>
      </c>
      <c r="J72" s="8" t="s">
        <v>36</v>
      </c>
      <c r="K72" s="8" t="s">
        <v>474</v>
      </c>
      <c r="L72" s="11"/>
      <c r="M72" s="12"/>
    </row>
    <row r="73" spans="1:13" ht="15.75" customHeight="1" x14ac:dyDescent="0.4">
      <c r="A73" s="208"/>
      <c r="B73" s="8"/>
      <c r="C73" s="9">
        <v>592600</v>
      </c>
      <c r="D73" s="223" t="s">
        <v>180</v>
      </c>
      <c r="E73" s="8">
        <v>2</v>
      </c>
      <c r="F73" s="8">
        <v>2</v>
      </c>
      <c r="G73" s="8" t="s">
        <v>473</v>
      </c>
      <c r="H73" s="8" t="s">
        <v>35</v>
      </c>
      <c r="I73" s="8">
        <v>1</v>
      </c>
      <c r="J73" s="8" t="s">
        <v>36</v>
      </c>
      <c r="K73" s="8" t="s">
        <v>474</v>
      </c>
      <c r="L73" s="11"/>
      <c r="M73" s="12"/>
    </row>
    <row r="74" spans="1:13" ht="15.75" customHeight="1" x14ac:dyDescent="0.4">
      <c r="A74" s="208"/>
      <c r="B74" s="8"/>
      <c r="C74" s="9">
        <v>595900</v>
      </c>
      <c r="D74" s="223" t="s">
        <v>169</v>
      </c>
      <c r="E74" s="8">
        <v>2</v>
      </c>
      <c r="F74" s="8">
        <v>2</v>
      </c>
      <c r="G74" s="8" t="s">
        <v>473</v>
      </c>
      <c r="H74" s="8" t="s">
        <v>35</v>
      </c>
      <c r="I74" s="8">
        <v>1</v>
      </c>
      <c r="J74" s="8" t="s">
        <v>36</v>
      </c>
      <c r="K74" s="8" t="s">
        <v>474</v>
      </c>
      <c r="L74" s="11"/>
      <c r="M74" s="12"/>
    </row>
    <row r="75" spans="1:13" ht="15.75" customHeight="1" x14ac:dyDescent="0.4">
      <c r="A75" s="208"/>
      <c r="B75" s="8"/>
      <c r="C75" s="9">
        <v>598701</v>
      </c>
      <c r="D75" s="223" t="s">
        <v>181</v>
      </c>
      <c r="E75" s="8">
        <v>2</v>
      </c>
      <c r="F75" s="8">
        <v>2</v>
      </c>
      <c r="G75" s="8" t="s">
        <v>473</v>
      </c>
      <c r="H75" s="8" t="s">
        <v>35</v>
      </c>
      <c r="I75" s="8">
        <v>1</v>
      </c>
      <c r="J75" s="8" t="s">
        <v>36</v>
      </c>
      <c r="K75" s="8" t="s">
        <v>474</v>
      </c>
      <c r="L75" s="11"/>
      <c r="M75" s="12"/>
    </row>
    <row r="76" spans="1:13" ht="15.75" customHeight="1" x14ac:dyDescent="0.4">
      <c r="A76" s="208"/>
      <c r="B76" s="8"/>
      <c r="C76" s="9">
        <v>601303</v>
      </c>
      <c r="D76" s="223" t="s">
        <v>177</v>
      </c>
      <c r="E76" s="8">
        <v>2</v>
      </c>
      <c r="F76" s="8">
        <v>2</v>
      </c>
      <c r="G76" s="8" t="s">
        <v>473</v>
      </c>
      <c r="H76" s="8" t="s">
        <v>35</v>
      </c>
      <c r="I76" s="8">
        <v>1</v>
      </c>
      <c r="J76" s="8" t="s">
        <v>36</v>
      </c>
      <c r="K76" s="8" t="s">
        <v>474</v>
      </c>
      <c r="L76" s="11"/>
      <c r="M76" s="12"/>
    </row>
    <row r="77" spans="1:13" ht="15.75" customHeight="1" x14ac:dyDescent="0.4">
      <c r="A77" s="208"/>
      <c r="B77" s="8"/>
      <c r="C77" s="9">
        <v>4172300</v>
      </c>
      <c r="D77" s="223" t="s">
        <v>178</v>
      </c>
      <c r="E77" s="8">
        <v>2</v>
      </c>
      <c r="F77" s="8">
        <v>2</v>
      </c>
      <c r="G77" s="8" t="s">
        <v>473</v>
      </c>
      <c r="H77" s="8" t="s">
        <v>35</v>
      </c>
      <c r="I77" s="8">
        <v>1</v>
      </c>
      <c r="J77" s="8" t="s">
        <v>36</v>
      </c>
      <c r="K77" s="8" t="s">
        <v>474</v>
      </c>
      <c r="L77" s="11"/>
      <c r="M77" s="12"/>
    </row>
    <row r="78" spans="1:13" ht="15.75" customHeight="1" x14ac:dyDescent="0.4">
      <c r="A78" s="208"/>
      <c r="B78" s="8"/>
      <c r="C78" s="9">
        <v>4186201</v>
      </c>
      <c r="D78" s="223" t="s">
        <v>179</v>
      </c>
      <c r="E78" s="8">
        <v>2</v>
      </c>
      <c r="F78" s="8">
        <v>2</v>
      </c>
      <c r="G78" s="8" t="s">
        <v>473</v>
      </c>
      <c r="H78" s="8" t="s">
        <v>35</v>
      </c>
      <c r="I78" s="8">
        <v>1</v>
      </c>
      <c r="J78" s="8" t="s">
        <v>36</v>
      </c>
      <c r="K78" s="8" t="s">
        <v>474</v>
      </c>
      <c r="L78" s="11"/>
      <c r="M78" s="12"/>
    </row>
    <row r="79" spans="1:13" ht="15.75" customHeight="1" x14ac:dyDescent="0.4">
      <c r="A79" s="208"/>
      <c r="B79" s="8"/>
      <c r="C79" s="9">
        <v>592610</v>
      </c>
      <c r="D79" s="10" t="s">
        <v>475</v>
      </c>
      <c r="E79" s="8">
        <v>2</v>
      </c>
      <c r="F79" s="8">
        <v>2</v>
      </c>
      <c r="G79" s="8" t="s">
        <v>473</v>
      </c>
      <c r="H79" s="8" t="s">
        <v>35</v>
      </c>
      <c r="I79" s="8">
        <v>1</v>
      </c>
      <c r="J79" s="8" t="s">
        <v>36</v>
      </c>
      <c r="K79" s="8" t="s">
        <v>474</v>
      </c>
      <c r="L79" s="11"/>
      <c r="M79" s="12"/>
    </row>
    <row r="80" spans="1:13" ht="15.75" customHeight="1" x14ac:dyDescent="0.4">
      <c r="A80" s="208"/>
      <c r="B80" s="8"/>
      <c r="C80" s="9">
        <v>4187300</v>
      </c>
      <c r="D80" s="10" t="s">
        <v>479</v>
      </c>
      <c r="E80" s="8">
        <v>2</v>
      </c>
      <c r="F80" s="8">
        <v>3</v>
      </c>
      <c r="G80" s="8" t="s">
        <v>473</v>
      </c>
      <c r="H80" s="8" t="s">
        <v>35</v>
      </c>
      <c r="I80" s="8">
        <v>1</v>
      </c>
      <c r="J80" s="8" t="s">
        <v>36</v>
      </c>
      <c r="K80" s="8" t="s">
        <v>474</v>
      </c>
      <c r="L80" s="11"/>
      <c r="M80" s="12"/>
    </row>
    <row r="81" spans="1:13" ht="15.75" customHeight="1" x14ac:dyDescent="0.4">
      <c r="A81" s="208"/>
      <c r="B81" s="8"/>
      <c r="C81" s="9">
        <v>598200</v>
      </c>
      <c r="D81" s="223" t="s">
        <v>189</v>
      </c>
      <c r="E81" s="8">
        <v>2</v>
      </c>
      <c r="F81" s="8">
        <v>3</v>
      </c>
      <c r="G81" s="8" t="s">
        <v>473</v>
      </c>
      <c r="H81" s="8" t="s">
        <v>35</v>
      </c>
      <c r="I81" s="8">
        <v>1</v>
      </c>
      <c r="J81" s="8" t="s">
        <v>36</v>
      </c>
      <c r="K81" s="8" t="s">
        <v>474</v>
      </c>
      <c r="L81" s="11"/>
      <c r="M81" s="12"/>
    </row>
    <row r="82" spans="1:13" ht="15.75" customHeight="1" x14ac:dyDescent="0.4">
      <c r="A82" s="208"/>
      <c r="B82" s="8"/>
      <c r="C82" s="9">
        <v>600101</v>
      </c>
      <c r="D82" s="223" t="s">
        <v>185</v>
      </c>
      <c r="E82" s="8">
        <v>2</v>
      </c>
      <c r="F82" s="8">
        <v>3</v>
      </c>
      <c r="G82" s="8" t="s">
        <v>473</v>
      </c>
      <c r="H82" s="8" t="s">
        <v>35</v>
      </c>
      <c r="I82" s="8">
        <v>1</v>
      </c>
      <c r="J82" s="8" t="s">
        <v>36</v>
      </c>
      <c r="K82" s="8" t="s">
        <v>474</v>
      </c>
      <c r="L82" s="11"/>
      <c r="M82" s="12"/>
    </row>
    <row r="83" spans="1:13" ht="15.75" customHeight="1" x14ac:dyDescent="0.4">
      <c r="A83" s="208"/>
      <c r="B83" s="8"/>
      <c r="C83" s="9">
        <v>600301</v>
      </c>
      <c r="D83" s="223" t="s">
        <v>186</v>
      </c>
      <c r="E83" s="8">
        <v>2</v>
      </c>
      <c r="F83" s="8">
        <v>3</v>
      </c>
      <c r="G83" s="8" t="s">
        <v>473</v>
      </c>
      <c r="H83" s="8" t="s">
        <v>35</v>
      </c>
      <c r="I83" s="8">
        <v>1</v>
      </c>
      <c r="J83" s="8" t="s">
        <v>36</v>
      </c>
      <c r="K83" s="8" t="s">
        <v>474</v>
      </c>
      <c r="L83" s="11"/>
      <c r="M83" s="12"/>
    </row>
    <row r="84" spans="1:13" ht="15.75" customHeight="1" x14ac:dyDescent="0.4">
      <c r="A84" s="208"/>
      <c r="B84" s="8"/>
      <c r="C84" s="9">
        <v>600601</v>
      </c>
      <c r="D84" s="223" t="s">
        <v>187</v>
      </c>
      <c r="E84" s="8">
        <v>2</v>
      </c>
      <c r="F84" s="8">
        <v>3</v>
      </c>
      <c r="G84" s="8" t="s">
        <v>473</v>
      </c>
      <c r="H84" s="8" t="s">
        <v>35</v>
      </c>
      <c r="I84" s="8">
        <v>1</v>
      </c>
      <c r="J84" s="8" t="s">
        <v>36</v>
      </c>
      <c r="K84" s="8" t="s">
        <v>474</v>
      </c>
      <c r="L84" s="11"/>
      <c r="M84" s="12"/>
    </row>
    <row r="85" spans="1:13" ht="15.75" customHeight="1" x14ac:dyDescent="0.4">
      <c r="A85" s="208"/>
      <c r="B85" s="8"/>
      <c r="C85" s="9">
        <v>600803</v>
      </c>
      <c r="D85" s="223" t="s">
        <v>188</v>
      </c>
      <c r="E85" s="8">
        <v>2</v>
      </c>
      <c r="F85" s="8">
        <v>3</v>
      </c>
      <c r="G85" s="8" t="s">
        <v>473</v>
      </c>
      <c r="H85" s="8" t="s">
        <v>35</v>
      </c>
      <c r="I85" s="8">
        <v>1</v>
      </c>
      <c r="J85" s="8" t="s">
        <v>36</v>
      </c>
      <c r="K85" s="8" t="s">
        <v>474</v>
      </c>
      <c r="L85" s="11"/>
      <c r="M85" s="12"/>
    </row>
    <row r="86" spans="1:13" ht="15.75" customHeight="1" x14ac:dyDescent="0.4">
      <c r="A86" s="208"/>
      <c r="B86" s="8"/>
      <c r="C86" s="9">
        <v>4161600</v>
      </c>
      <c r="D86" s="223" t="s">
        <v>182</v>
      </c>
      <c r="E86" s="8">
        <v>2</v>
      </c>
      <c r="F86" s="8">
        <v>3</v>
      </c>
      <c r="G86" s="8" t="s">
        <v>473</v>
      </c>
      <c r="H86" s="8" t="s">
        <v>35</v>
      </c>
      <c r="I86" s="8">
        <v>1</v>
      </c>
      <c r="J86" s="8" t="s">
        <v>36</v>
      </c>
      <c r="K86" s="8" t="s">
        <v>474</v>
      </c>
      <c r="L86" s="11"/>
      <c r="M86" s="12"/>
    </row>
    <row r="87" spans="1:13" ht="15.75" customHeight="1" x14ac:dyDescent="0.4">
      <c r="A87" s="208"/>
      <c r="B87" s="8"/>
      <c r="C87" s="9">
        <v>4186401</v>
      </c>
      <c r="D87" s="223" t="s">
        <v>183</v>
      </c>
      <c r="E87" s="8">
        <v>2</v>
      </c>
      <c r="F87" s="8">
        <v>3</v>
      </c>
      <c r="G87" s="8" t="s">
        <v>34</v>
      </c>
      <c r="H87" s="8" t="s">
        <v>35</v>
      </c>
      <c r="I87" s="8">
        <v>1</v>
      </c>
      <c r="J87" s="8" t="s">
        <v>86</v>
      </c>
      <c r="K87" s="8" t="s">
        <v>474</v>
      </c>
      <c r="L87" s="11"/>
      <c r="M87" s="12"/>
    </row>
    <row r="88" spans="1:13" ht="15.75" customHeight="1" x14ac:dyDescent="0.4">
      <c r="A88" s="208"/>
      <c r="B88" s="8"/>
      <c r="C88" s="9">
        <v>4186503</v>
      </c>
      <c r="D88" s="223" t="s">
        <v>184</v>
      </c>
      <c r="E88" s="8">
        <v>2</v>
      </c>
      <c r="F88" s="8">
        <v>3</v>
      </c>
      <c r="G88" s="8" t="s">
        <v>64</v>
      </c>
      <c r="H88" s="8" t="s">
        <v>35</v>
      </c>
      <c r="I88" s="8">
        <v>1</v>
      </c>
      <c r="J88" s="8" t="s">
        <v>86</v>
      </c>
      <c r="K88" s="8" t="s">
        <v>474</v>
      </c>
      <c r="L88" s="11"/>
      <c r="M88" s="12"/>
    </row>
    <row r="89" spans="1:13" ht="15.75" customHeight="1" x14ac:dyDescent="0.4">
      <c r="A89" s="208"/>
      <c r="B89" s="8"/>
      <c r="C89" s="9">
        <v>4187400</v>
      </c>
      <c r="D89" s="10" t="s">
        <v>476</v>
      </c>
      <c r="E89" s="8">
        <v>2</v>
      </c>
      <c r="F89" s="8">
        <v>3</v>
      </c>
      <c r="G89" s="8" t="s">
        <v>34</v>
      </c>
      <c r="H89" s="8" t="s">
        <v>477</v>
      </c>
      <c r="I89" s="8">
        <v>1</v>
      </c>
      <c r="J89" s="8" t="s">
        <v>86</v>
      </c>
      <c r="K89" s="8" t="s">
        <v>474</v>
      </c>
      <c r="L89" s="11"/>
      <c r="M89" s="12"/>
    </row>
    <row r="90" spans="1:13" ht="15.75" customHeight="1" x14ac:dyDescent="0.4">
      <c r="A90" s="208"/>
      <c r="B90" s="8"/>
      <c r="C90" s="9">
        <v>4187500</v>
      </c>
      <c r="D90" s="10" t="s">
        <v>478</v>
      </c>
      <c r="E90" s="8">
        <v>2</v>
      </c>
      <c r="F90" s="8">
        <v>3</v>
      </c>
      <c r="G90" s="8" t="s">
        <v>64</v>
      </c>
      <c r="H90" s="8" t="s">
        <v>477</v>
      </c>
      <c r="I90" s="8">
        <v>1</v>
      </c>
      <c r="J90" s="8" t="s">
        <v>86</v>
      </c>
      <c r="K90" s="8" t="s">
        <v>474</v>
      </c>
      <c r="L90" s="11"/>
      <c r="M90" s="12"/>
    </row>
    <row r="91" spans="1:13" ht="15.75" customHeight="1" x14ac:dyDescent="0.4">
      <c r="A91" s="208" t="s">
        <v>190</v>
      </c>
      <c r="B91" s="14" t="s">
        <v>191</v>
      </c>
      <c r="C91" s="9" t="s">
        <v>192</v>
      </c>
      <c r="D91" s="10" t="s">
        <v>193</v>
      </c>
      <c r="E91" s="8">
        <v>2</v>
      </c>
      <c r="F91" s="8">
        <v>1</v>
      </c>
      <c r="G91" s="8" t="s">
        <v>34</v>
      </c>
      <c r="H91" s="8" t="s">
        <v>35</v>
      </c>
      <c r="I91" s="8">
        <v>1</v>
      </c>
      <c r="J91" s="8" t="s">
        <v>86</v>
      </c>
      <c r="K91" s="8" t="s">
        <v>42</v>
      </c>
      <c r="L91" s="11">
        <v>0</v>
      </c>
      <c r="M91" s="12" t="s">
        <v>38</v>
      </c>
    </row>
    <row r="92" spans="1:13" ht="15.75" customHeight="1" x14ac:dyDescent="0.4">
      <c r="A92" s="208"/>
      <c r="B92" s="14" t="s">
        <v>191</v>
      </c>
      <c r="C92" s="9" t="s">
        <v>194</v>
      </c>
      <c r="D92" s="10" t="s">
        <v>195</v>
      </c>
      <c r="E92" s="8">
        <v>2</v>
      </c>
      <c r="F92" s="8">
        <v>1</v>
      </c>
      <c r="G92" s="8" t="s">
        <v>34</v>
      </c>
      <c r="H92" s="8" t="s">
        <v>35</v>
      </c>
      <c r="I92" s="8">
        <v>1</v>
      </c>
      <c r="J92" s="8" t="s">
        <v>36</v>
      </c>
      <c r="K92" s="8" t="s">
        <v>42</v>
      </c>
      <c r="L92" s="11"/>
      <c r="M92" s="12"/>
    </row>
    <row r="93" spans="1:13" ht="15.75" customHeight="1" x14ac:dyDescent="0.4">
      <c r="A93" s="208"/>
      <c r="B93" s="14" t="s">
        <v>191</v>
      </c>
      <c r="C93" s="9" t="s">
        <v>196</v>
      </c>
      <c r="D93" s="10" t="s">
        <v>197</v>
      </c>
      <c r="E93" s="8">
        <v>2</v>
      </c>
      <c r="F93" s="8">
        <v>1</v>
      </c>
      <c r="G93" s="8" t="s">
        <v>41</v>
      </c>
      <c r="H93" s="8" t="s">
        <v>35</v>
      </c>
      <c r="I93" s="8">
        <v>1</v>
      </c>
      <c r="J93" s="8" t="s">
        <v>86</v>
      </c>
      <c r="K93" s="8" t="s">
        <v>42</v>
      </c>
      <c r="L93" s="11">
        <v>0</v>
      </c>
      <c r="M93" s="12" t="s">
        <v>38</v>
      </c>
    </row>
    <row r="94" spans="1:13" ht="15.75" customHeight="1" x14ac:dyDescent="0.4">
      <c r="A94" s="208"/>
      <c r="B94" s="14" t="s">
        <v>191</v>
      </c>
      <c r="C94" s="9" t="s">
        <v>198</v>
      </c>
      <c r="D94" s="10" t="s">
        <v>199</v>
      </c>
      <c r="E94" s="8">
        <v>2</v>
      </c>
      <c r="F94" s="8">
        <v>1</v>
      </c>
      <c r="G94" s="8" t="s">
        <v>41</v>
      </c>
      <c r="H94" s="8" t="s">
        <v>35</v>
      </c>
      <c r="I94" s="8">
        <v>1</v>
      </c>
      <c r="J94" s="8" t="s">
        <v>86</v>
      </c>
      <c r="K94" s="8" t="s">
        <v>42</v>
      </c>
      <c r="L94" s="11">
        <v>0</v>
      </c>
      <c r="M94" s="12" t="s">
        <v>38</v>
      </c>
    </row>
    <row r="95" spans="1:13" ht="15.75" customHeight="1" x14ac:dyDescent="0.4">
      <c r="A95" s="208"/>
      <c r="B95" s="14" t="s">
        <v>191</v>
      </c>
      <c r="C95" s="9" t="s">
        <v>200</v>
      </c>
      <c r="D95" s="10" t="s">
        <v>201</v>
      </c>
      <c r="E95" s="8">
        <v>2</v>
      </c>
      <c r="F95" s="8">
        <v>1</v>
      </c>
      <c r="G95" s="8" t="s">
        <v>41</v>
      </c>
      <c r="H95" s="8" t="s">
        <v>35</v>
      </c>
      <c r="I95" s="8">
        <v>1</v>
      </c>
      <c r="J95" s="8" t="s">
        <v>86</v>
      </c>
      <c r="K95" s="8" t="s">
        <v>42</v>
      </c>
      <c r="L95" s="11">
        <v>0</v>
      </c>
      <c r="M95" s="12" t="s">
        <v>38</v>
      </c>
    </row>
    <row r="96" spans="1:13" ht="15.75" customHeight="1" x14ac:dyDescent="0.4">
      <c r="A96" s="208"/>
      <c r="B96" s="14" t="s">
        <v>191</v>
      </c>
      <c r="C96" s="9" t="s">
        <v>202</v>
      </c>
      <c r="D96" s="10" t="s">
        <v>203</v>
      </c>
      <c r="E96" s="8">
        <v>2</v>
      </c>
      <c r="F96" s="8">
        <v>1</v>
      </c>
      <c r="G96" s="8" t="s">
        <v>41</v>
      </c>
      <c r="H96" s="8" t="s">
        <v>35</v>
      </c>
      <c r="I96" s="8">
        <v>1</v>
      </c>
      <c r="J96" s="8" t="s">
        <v>36</v>
      </c>
      <c r="K96" s="8" t="s">
        <v>42</v>
      </c>
      <c r="L96" s="11">
        <v>0</v>
      </c>
      <c r="M96" s="12" t="s">
        <v>38</v>
      </c>
    </row>
    <row r="97" spans="1:13" ht="15.75" customHeight="1" x14ac:dyDescent="0.4">
      <c r="A97" s="208"/>
      <c r="B97" s="14" t="s">
        <v>191</v>
      </c>
      <c r="C97" s="9" t="s">
        <v>204</v>
      </c>
      <c r="D97" s="10" t="s">
        <v>205</v>
      </c>
      <c r="E97" s="8">
        <v>2</v>
      </c>
      <c r="F97" s="8">
        <v>1</v>
      </c>
      <c r="G97" s="8" t="s">
        <v>41</v>
      </c>
      <c r="H97" s="8" t="s">
        <v>35</v>
      </c>
      <c r="I97" s="8">
        <v>1</v>
      </c>
      <c r="J97" s="8" t="s">
        <v>36</v>
      </c>
      <c r="K97" s="8" t="s">
        <v>42</v>
      </c>
      <c r="L97" s="11">
        <v>0</v>
      </c>
      <c r="M97" s="12" t="s">
        <v>38</v>
      </c>
    </row>
    <row r="98" spans="1:13" ht="15.75" customHeight="1" x14ac:dyDescent="0.4">
      <c r="A98" s="208"/>
      <c r="B98" s="14" t="s">
        <v>191</v>
      </c>
      <c r="C98" s="9" t="s">
        <v>206</v>
      </c>
      <c r="D98" s="10" t="s">
        <v>207</v>
      </c>
      <c r="E98" s="8">
        <v>2</v>
      </c>
      <c r="F98" s="8">
        <v>1</v>
      </c>
      <c r="G98" s="8" t="s">
        <v>41</v>
      </c>
      <c r="H98" s="8" t="s">
        <v>35</v>
      </c>
      <c r="I98" s="8">
        <v>1</v>
      </c>
      <c r="J98" s="8" t="s">
        <v>36</v>
      </c>
      <c r="K98" s="8" t="s">
        <v>42</v>
      </c>
      <c r="L98" s="11">
        <v>0</v>
      </c>
      <c r="M98" s="12" t="s">
        <v>38</v>
      </c>
    </row>
    <row r="99" spans="1:13" ht="15.75" customHeight="1" x14ac:dyDescent="0.4">
      <c r="A99" s="208"/>
      <c r="B99" s="14" t="s">
        <v>191</v>
      </c>
      <c r="C99" s="9" t="s">
        <v>208</v>
      </c>
      <c r="D99" s="10" t="s">
        <v>209</v>
      </c>
      <c r="E99" s="8">
        <v>2</v>
      </c>
      <c r="F99" s="8">
        <v>1</v>
      </c>
      <c r="G99" s="8" t="s">
        <v>41</v>
      </c>
      <c r="H99" s="8" t="s">
        <v>35</v>
      </c>
      <c r="I99" s="8">
        <v>1</v>
      </c>
      <c r="J99" s="8" t="s">
        <v>36</v>
      </c>
      <c r="K99" s="8" t="s">
        <v>42</v>
      </c>
      <c r="L99" s="11">
        <v>0</v>
      </c>
      <c r="M99" s="12" t="s">
        <v>38</v>
      </c>
    </row>
    <row r="100" spans="1:13" ht="15.75" customHeight="1" x14ac:dyDescent="0.4">
      <c r="A100" s="208"/>
      <c r="B100" s="14" t="s">
        <v>191</v>
      </c>
      <c r="C100" s="9" t="s">
        <v>210</v>
      </c>
      <c r="D100" s="10" t="s">
        <v>211</v>
      </c>
      <c r="E100" s="8">
        <v>2</v>
      </c>
      <c r="F100" s="8">
        <v>1</v>
      </c>
      <c r="G100" s="8" t="s">
        <v>64</v>
      </c>
      <c r="H100" s="8" t="s">
        <v>35</v>
      </c>
      <c r="I100" s="8">
        <v>1</v>
      </c>
      <c r="J100" s="8" t="s">
        <v>36</v>
      </c>
      <c r="K100" s="8" t="s">
        <v>42</v>
      </c>
      <c r="L100" s="11"/>
      <c r="M100" s="12"/>
    </row>
    <row r="101" spans="1:13" ht="15.75" customHeight="1" x14ac:dyDescent="0.4">
      <c r="A101" s="208"/>
      <c r="B101" s="14" t="s">
        <v>212</v>
      </c>
      <c r="C101" s="9" t="s">
        <v>213</v>
      </c>
      <c r="D101" s="10" t="s">
        <v>214</v>
      </c>
      <c r="E101" s="8">
        <v>2</v>
      </c>
      <c r="F101" s="8">
        <v>1</v>
      </c>
      <c r="G101" s="8" t="s">
        <v>34</v>
      </c>
      <c r="H101" s="8" t="s">
        <v>35</v>
      </c>
      <c r="I101" s="8">
        <v>2</v>
      </c>
      <c r="J101" s="8" t="s">
        <v>215</v>
      </c>
      <c r="K101" s="8" t="s">
        <v>42</v>
      </c>
      <c r="L101" s="11">
        <v>0</v>
      </c>
      <c r="M101" s="12" t="s">
        <v>38</v>
      </c>
    </row>
    <row r="102" spans="1:13" ht="15.75" customHeight="1" x14ac:dyDescent="0.4">
      <c r="A102" s="208"/>
      <c r="B102" s="14" t="s">
        <v>212</v>
      </c>
      <c r="C102" s="9" t="s">
        <v>216</v>
      </c>
      <c r="D102" s="10" t="s">
        <v>217</v>
      </c>
      <c r="E102" s="8">
        <v>1</v>
      </c>
      <c r="F102" s="8">
        <v>1</v>
      </c>
      <c r="G102" s="8" t="s">
        <v>41</v>
      </c>
      <c r="H102" s="8" t="s">
        <v>35</v>
      </c>
      <c r="I102" s="8">
        <v>1</v>
      </c>
      <c r="J102" s="8" t="s">
        <v>215</v>
      </c>
      <c r="K102" s="8" t="s">
        <v>42</v>
      </c>
      <c r="L102" s="11">
        <v>0</v>
      </c>
      <c r="M102" s="12" t="s">
        <v>38</v>
      </c>
    </row>
    <row r="103" spans="1:13" ht="15.75" customHeight="1" x14ac:dyDescent="0.4">
      <c r="A103" s="208"/>
      <c r="B103" s="14" t="s">
        <v>212</v>
      </c>
      <c r="C103" s="9" t="s">
        <v>218</v>
      </c>
      <c r="D103" s="10" t="s">
        <v>219</v>
      </c>
      <c r="E103" s="8">
        <v>1</v>
      </c>
      <c r="F103" s="8">
        <v>1</v>
      </c>
      <c r="G103" s="8" t="s">
        <v>41</v>
      </c>
      <c r="H103" s="8" t="s">
        <v>35</v>
      </c>
      <c r="I103" s="8">
        <v>1</v>
      </c>
      <c r="J103" s="8" t="s">
        <v>215</v>
      </c>
      <c r="K103" s="8" t="s">
        <v>42</v>
      </c>
      <c r="L103" s="11">
        <v>0</v>
      </c>
      <c r="M103" s="12" t="s">
        <v>38</v>
      </c>
    </row>
    <row r="104" spans="1:13" ht="15.75" customHeight="1" x14ac:dyDescent="0.4">
      <c r="A104" s="208"/>
      <c r="B104" s="14" t="s">
        <v>212</v>
      </c>
      <c r="C104" s="9" t="s">
        <v>220</v>
      </c>
      <c r="D104" s="10" t="s">
        <v>221</v>
      </c>
      <c r="E104" s="8">
        <v>1</v>
      </c>
      <c r="F104" s="8">
        <v>1</v>
      </c>
      <c r="G104" s="8" t="s">
        <v>41</v>
      </c>
      <c r="H104" s="8" t="s">
        <v>35</v>
      </c>
      <c r="I104" s="8">
        <v>1</v>
      </c>
      <c r="J104" s="8" t="s">
        <v>215</v>
      </c>
      <c r="K104" s="8" t="s">
        <v>42</v>
      </c>
      <c r="L104" s="11">
        <v>0</v>
      </c>
      <c r="M104" s="12" t="s">
        <v>38</v>
      </c>
    </row>
    <row r="105" spans="1:13" ht="15.75" customHeight="1" x14ac:dyDescent="0.4">
      <c r="A105" s="208"/>
      <c r="B105" s="14" t="s">
        <v>212</v>
      </c>
      <c r="C105" s="9" t="s">
        <v>222</v>
      </c>
      <c r="D105" s="10" t="s">
        <v>223</v>
      </c>
      <c r="E105" s="8">
        <v>1</v>
      </c>
      <c r="F105" s="8">
        <v>1</v>
      </c>
      <c r="G105" s="8" t="s">
        <v>41</v>
      </c>
      <c r="H105" s="8" t="s">
        <v>35</v>
      </c>
      <c r="I105" s="8">
        <v>1</v>
      </c>
      <c r="J105" s="8" t="s">
        <v>215</v>
      </c>
      <c r="K105" s="8" t="s">
        <v>42</v>
      </c>
      <c r="L105" s="11">
        <v>0</v>
      </c>
      <c r="M105" s="12" t="s">
        <v>38</v>
      </c>
    </row>
    <row r="106" spans="1:13" ht="15.75" customHeight="1" x14ac:dyDescent="0.4">
      <c r="A106" s="208"/>
      <c r="B106" s="14" t="s">
        <v>212</v>
      </c>
      <c r="C106" s="9" t="s">
        <v>224</v>
      </c>
      <c r="D106" s="10" t="s">
        <v>225</v>
      </c>
      <c r="E106" s="8">
        <v>1</v>
      </c>
      <c r="F106" s="8">
        <v>1</v>
      </c>
      <c r="G106" s="8" t="s">
        <v>41</v>
      </c>
      <c r="H106" s="8" t="s">
        <v>35</v>
      </c>
      <c r="I106" s="8">
        <v>1</v>
      </c>
      <c r="J106" s="8" t="s">
        <v>215</v>
      </c>
      <c r="K106" s="8" t="s">
        <v>42</v>
      </c>
      <c r="L106" s="11">
        <v>0</v>
      </c>
      <c r="M106" s="12" t="s">
        <v>38</v>
      </c>
    </row>
    <row r="107" spans="1:13" ht="15.75" customHeight="1" x14ac:dyDescent="0.4">
      <c r="A107" s="208"/>
      <c r="B107" s="14" t="s">
        <v>212</v>
      </c>
      <c r="C107" s="9" t="s">
        <v>226</v>
      </c>
      <c r="D107" s="10" t="s">
        <v>227</v>
      </c>
      <c r="E107" s="8">
        <v>1</v>
      </c>
      <c r="F107" s="8">
        <v>1</v>
      </c>
      <c r="G107" s="8" t="s">
        <v>41</v>
      </c>
      <c r="H107" s="8" t="s">
        <v>35</v>
      </c>
      <c r="I107" s="8">
        <v>1</v>
      </c>
      <c r="J107" s="8" t="s">
        <v>215</v>
      </c>
      <c r="K107" s="8" t="s">
        <v>42</v>
      </c>
      <c r="L107" s="11">
        <v>0</v>
      </c>
      <c r="M107" s="12" t="s">
        <v>38</v>
      </c>
    </row>
    <row r="108" spans="1:13" ht="15.75" customHeight="1" x14ac:dyDescent="0.4">
      <c r="A108" s="208"/>
      <c r="B108" s="14" t="s">
        <v>212</v>
      </c>
      <c r="C108" s="9" t="s">
        <v>228</v>
      </c>
      <c r="D108" s="10" t="s">
        <v>229</v>
      </c>
      <c r="E108" s="8">
        <v>1</v>
      </c>
      <c r="F108" s="8">
        <v>1</v>
      </c>
      <c r="G108" s="8" t="s">
        <v>41</v>
      </c>
      <c r="H108" s="8" t="s">
        <v>35</v>
      </c>
      <c r="I108" s="8">
        <v>1</v>
      </c>
      <c r="J108" s="8" t="s">
        <v>215</v>
      </c>
      <c r="K108" s="8" t="s">
        <v>42</v>
      </c>
      <c r="L108" s="11">
        <v>0</v>
      </c>
      <c r="M108" s="12" t="s">
        <v>38</v>
      </c>
    </row>
    <row r="109" spans="1:13" ht="15.75" customHeight="1" x14ac:dyDescent="0.4">
      <c r="A109" s="208"/>
      <c r="B109" s="14" t="s">
        <v>212</v>
      </c>
      <c r="C109" s="9" t="s">
        <v>230</v>
      </c>
      <c r="D109" s="10" t="s">
        <v>231</v>
      </c>
      <c r="E109" s="8">
        <v>1</v>
      </c>
      <c r="F109" s="8">
        <v>1</v>
      </c>
      <c r="G109" s="8" t="s">
        <v>41</v>
      </c>
      <c r="H109" s="8" t="s">
        <v>35</v>
      </c>
      <c r="I109" s="8">
        <v>1</v>
      </c>
      <c r="J109" s="8" t="s">
        <v>215</v>
      </c>
      <c r="K109" s="8" t="s">
        <v>42</v>
      </c>
      <c r="L109" s="11">
        <v>0</v>
      </c>
      <c r="M109" s="12" t="s">
        <v>38</v>
      </c>
    </row>
    <row r="110" spans="1:13" ht="15.75" customHeight="1" x14ac:dyDescent="0.4">
      <c r="A110" s="208"/>
      <c r="B110" s="14" t="s">
        <v>212</v>
      </c>
      <c r="C110" s="9" t="s">
        <v>232</v>
      </c>
      <c r="D110" s="10" t="s">
        <v>233</v>
      </c>
      <c r="E110" s="8">
        <v>1</v>
      </c>
      <c r="F110" s="8">
        <v>1</v>
      </c>
      <c r="G110" s="8" t="s">
        <v>41</v>
      </c>
      <c r="H110" s="8" t="s">
        <v>35</v>
      </c>
      <c r="I110" s="8">
        <v>1</v>
      </c>
      <c r="J110" s="8" t="s">
        <v>215</v>
      </c>
      <c r="K110" s="8" t="s">
        <v>42</v>
      </c>
      <c r="L110" s="11">
        <v>0</v>
      </c>
      <c r="M110" s="12" t="s">
        <v>38</v>
      </c>
    </row>
    <row r="111" spans="1:13" ht="15.75" customHeight="1" x14ac:dyDescent="0.4">
      <c r="A111" s="208"/>
      <c r="B111" s="14" t="s">
        <v>212</v>
      </c>
      <c r="C111" s="9" t="s">
        <v>234</v>
      </c>
      <c r="D111" s="10" t="s">
        <v>235</v>
      </c>
      <c r="E111" s="8">
        <v>1</v>
      </c>
      <c r="F111" s="8">
        <v>1</v>
      </c>
      <c r="G111" s="8" t="s">
        <v>41</v>
      </c>
      <c r="H111" s="8" t="s">
        <v>35</v>
      </c>
      <c r="I111" s="8">
        <v>1</v>
      </c>
      <c r="J111" s="8" t="s">
        <v>215</v>
      </c>
      <c r="K111" s="8" t="s">
        <v>42</v>
      </c>
      <c r="L111" s="11">
        <v>0</v>
      </c>
      <c r="M111" s="12" t="s">
        <v>38</v>
      </c>
    </row>
    <row r="112" spans="1:13" ht="15.75" customHeight="1" x14ac:dyDescent="0.4">
      <c r="A112" s="208"/>
      <c r="B112" s="14" t="s">
        <v>212</v>
      </c>
      <c r="C112" s="9" t="s">
        <v>236</v>
      </c>
      <c r="D112" s="10" t="s">
        <v>237</v>
      </c>
      <c r="E112" s="8">
        <v>1</v>
      </c>
      <c r="F112" s="8">
        <v>1</v>
      </c>
      <c r="G112" s="8" t="s">
        <v>41</v>
      </c>
      <c r="H112" s="8" t="s">
        <v>35</v>
      </c>
      <c r="I112" s="8">
        <v>1</v>
      </c>
      <c r="J112" s="8" t="s">
        <v>215</v>
      </c>
      <c r="K112" s="8" t="s">
        <v>42</v>
      </c>
      <c r="L112" s="11">
        <v>0</v>
      </c>
      <c r="M112" s="12" t="s">
        <v>38</v>
      </c>
    </row>
    <row r="113" spans="1:13" ht="15.75" customHeight="1" x14ac:dyDescent="0.4">
      <c r="A113" s="208"/>
      <c r="B113" s="14" t="s">
        <v>212</v>
      </c>
      <c r="C113" s="9" t="s">
        <v>238</v>
      </c>
      <c r="D113" s="10" t="s">
        <v>239</v>
      </c>
      <c r="E113" s="8">
        <v>1</v>
      </c>
      <c r="F113" s="8">
        <v>1</v>
      </c>
      <c r="G113" s="8" t="s">
        <v>41</v>
      </c>
      <c r="H113" s="8" t="s">
        <v>35</v>
      </c>
      <c r="I113" s="8">
        <v>1</v>
      </c>
      <c r="J113" s="8" t="s">
        <v>215</v>
      </c>
      <c r="K113" s="8" t="s">
        <v>42</v>
      </c>
      <c r="L113" s="11">
        <v>0</v>
      </c>
      <c r="M113" s="12" t="s">
        <v>38</v>
      </c>
    </row>
    <row r="114" spans="1:13" ht="15.75" customHeight="1" x14ac:dyDescent="0.4">
      <c r="A114" s="208"/>
      <c r="B114" s="14" t="s">
        <v>212</v>
      </c>
      <c r="C114" s="9" t="s">
        <v>240</v>
      </c>
      <c r="D114" s="10" t="s">
        <v>241</v>
      </c>
      <c r="E114" s="8">
        <v>1</v>
      </c>
      <c r="F114" s="8">
        <v>1</v>
      </c>
      <c r="G114" s="8" t="s">
        <v>41</v>
      </c>
      <c r="H114" s="8" t="s">
        <v>35</v>
      </c>
      <c r="I114" s="8">
        <v>1</v>
      </c>
      <c r="J114" s="8" t="s">
        <v>215</v>
      </c>
      <c r="K114" s="8" t="s">
        <v>42</v>
      </c>
      <c r="L114" s="11">
        <v>0</v>
      </c>
      <c r="M114" s="12" t="s">
        <v>38</v>
      </c>
    </row>
    <row r="115" spans="1:13" ht="15.75" customHeight="1" x14ac:dyDescent="0.4">
      <c r="A115" s="208"/>
      <c r="B115" s="14" t="s">
        <v>212</v>
      </c>
      <c r="C115" s="9" t="s">
        <v>242</v>
      </c>
      <c r="D115" s="10" t="s">
        <v>243</v>
      </c>
      <c r="E115" s="8">
        <v>1</v>
      </c>
      <c r="F115" s="8">
        <v>1</v>
      </c>
      <c r="G115" s="8" t="s">
        <v>41</v>
      </c>
      <c r="H115" s="8" t="s">
        <v>35</v>
      </c>
      <c r="I115" s="8">
        <v>1</v>
      </c>
      <c r="J115" s="8" t="s">
        <v>215</v>
      </c>
      <c r="K115" s="8" t="s">
        <v>42</v>
      </c>
      <c r="L115" s="11">
        <v>0</v>
      </c>
      <c r="M115" s="12" t="s">
        <v>38</v>
      </c>
    </row>
    <row r="116" spans="1:13" ht="15.75" customHeight="1" x14ac:dyDescent="0.4">
      <c r="A116" s="208"/>
      <c r="B116" s="14" t="s">
        <v>212</v>
      </c>
      <c r="C116" s="9" t="s">
        <v>244</v>
      </c>
      <c r="D116" s="10" t="s">
        <v>245</v>
      </c>
      <c r="E116" s="8">
        <v>1</v>
      </c>
      <c r="F116" s="8">
        <v>1</v>
      </c>
      <c r="G116" s="8" t="s">
        <v>41</v>
      </c>
      <c r="H116" s="8" t="s">
        <v>35</v>
      </c>
      <c r="I116" s="8">
        <v>1</v>
      </c>
      <c r="J116" s="8" t="s">
        <v>215</v>
      </c>
      <c r="K116" s="8" t="s">
        <v>42</v>
      </c>
      <c r="L116" s="11">
        <v>0</v>
      </c>
      <c r="M116" s="12" t="s">
        <v>38</v>
      </c>
    </row>
    <row r="117" spans="1:13" ht="15.75" customHeight="1" x14ac:dyDescent="0.4">
      <c r="A117" s="208"/>
      <c r="B117" s="14" t="s">
        <v>212</v>
      </c>
      <c r="C117" s="9" t="s">
        <v>246</v>
      </c>
      <c r="D117" s="10" t="s">
        <v>247</v>
      </c>
      <c r="E117" s="8">
        <v>1</v>
      </c>
      <c r="F117" s="8">
        <v>1</v>
      </c>
      <c r="G117" s="8" t="s">
        <v>41</v>
      </c>
      <c r="H117" s="8" t="s">
        <v>35</v>
      </c>
      <c r="I117" s="8">
        <v>1</v>
      </c>
      <c r="J117" s="8" t="s">
        <v>215</v>
      </c>
      <c r="K117" s="8" t="s">
        <v>42</v>
      </c>
      <c r="L117" s="11"/>
      <c r="M117" s="12"/>
    </row>
    <row r="118" spans="1:13" ht="15.75" customHeight="1" x14ac:dyDescent="0.4">
      <c r="A118" s="208"/>
      <c r="B118" s="14" t="s">
        <v>212</v>
      </c>
      <c r="C118" s="9" t="s">
        <v>248</v>
      </c>
      <c r="D118" s="10" t="s">
        <v>249</v>
      </c>
      <c r="E118" s="8">
        <v>1</v>
      </c>
      <c r="F118" s="8">
        <v>1</v>
      </c>
      <c r="G118" s="8" t="s">
        <v>41</v>
      </c>
      <c r="H118" s="8" t="s">
        <v>35</v>
      </c>
      <c r="I118" s="8">
        <v>1</v>
      </c>
      <c r="J118" s="8" t="s">
        <v>215</v>
      </c>
      <c r="K118" s="8" t="s">
        <v>42</v>
      </c>
      <c r="L118" s="11"/>
      <c r="M118" s="12"/>
    </row>
    <row r="119" spans="1:13" ht="15.75" customHeight="1" x14ac:dyDescent="0.4">
      <c r="A119" s="208"/>
      <c r="B119" s="14" t="s">
        <v>212</v>
      </c>
      <c r="C119" s="9" t="s">
        <v>250</v>
      </c>
      <c r="D119" s="10" t="s">
        <v>251</v>
      </c>
      <c r="E119" s="8">
        <v>1</v>
      </c>
      <c r="F119" s="8">
        <v>1</v>
      </c>
      <c r="G119" s="8" t="s">
        <v>41</v>
      </c>
      <c r="H119" s="8" t="s">
        <v>35</v>
      </c>
      <c r="I119" s="8">
        <v>1</v>
      </c>
      <c r="J119" s="8" t="s">
        <v>215</v>
      </c>
      <c r="K119" s="8" t="s">
        <v>42</v>
      </c>
      <c r="L119" s="11"/>
      <c r="M119" s="12"/>
    </row>
    <row r="120" spans="1:13" ht="15.75" customHeight="1" x14ac:dyDescent="0.4">
      <c r="A120" s="208"/>
      <c r="B120" s="14" t="s">
        <v>212</v>
      </c>
      <c r="C120" s="9" t="s">
        <v>252</v>
      </c>
      <c r="D120" s="10" t="s">
        <v>253</v>
      </c>
      <c r="E120" s="8">
        <v>1</v>
      </c>
      <c r="F120" s="8">
        <v>1</v>
      </c>
      <c r="G120" s="8" t="s">
        <v>41</v>
      </c>
      <c r="H120" s="8" t="s">
        <v>35</v>
      </c>
      <c r="I120" s="8">
        <v>1</v>
      </c>
      <c r="J120" s="8" t="s">
        <v>215</v>
      </c>
      <c r="K120" s="8" t="s">
        <v>42</v>
      </c>
      <c r="L120" s="11"/>
      <c r="M120" s="12"/>
    </row>
    <row r="121" spans="1:13" ht="15.75" customHeight="1" x14ac:dyDescent="0.4">
      <c r="A121" s="208"/>
      <c r="B121" s="14" t="s">
        <v>212</v>
      </c>
      <c r="C121" s="9" t="s">
        <v>254</v>
      </c>
      <c r="D121" s="10" t="s">
        <v>255</v>
      </c>
      <c r="E121" s="8">
        <v>1</v>
      </c>
      <c r="F121" s="8">
        <v>1</v>
      </c>
      <c r="G121" s="8" t="s">
        <v>41</v>
      </c>
      <c r="H121" s="8" t="s">
        <v>35</v>
      </c>
      <c r="I121" s="8">
        <v>1</v>
      </c>
      <c r="J121" s="8" t="s">
        <v>215</v>
      </c>
      <c r="K121" s="8" t="s">
        <v>42</v>
      </c>
      <c r="L121" s="11"/>
      <c r="M121" s="12"/>
    </row>
    <row r="122" spans="1:13" ht="15.75" customHeight="1" x14ac:dyDescent="0.4">
      <c r="A122" s="208"/>
      <c r="B122" s="14" t="s">
        <v>212</v>
      </c>
      <c r="C122" s="9" t="s">
        <v>256</v>
      </c>
      <c r="D122" s="10" t="s">
        <v>257</v>
      </c>
      <c r="E122" s="8">
        <v>1</v>
      </c>
      <c r="F122" s="8">
        <v>1</v>
      </c>
      <c r="G122" s="8" t="s">
        <v>41</v>
      </c>
      <c r="H122" s="8" t="s">
        <v>35</v>
      </c>
      <c r="I122" s="8">
        <v>1</v>
      </c>
      <c r="J122" s="8" t="s">
        <v>215</v>
      </c>
      <c r="K122" s="8" t="s">
        <v>42</v>
      </c>
      <c r="L122" s="11"/>
      <c r="M122" s="12"/>
    </row>
    <row r="123" spans="1:13" ht="15.75" customHeight="1" x14ac:dyDescent="0.4">
      <c r="A123" s="208"/>
      <c r="B123" s="14" t="s">
        <v>212</v>
      </c>
      <c r="C123" s="9" t="s">
        <v>258</v>
      </c>
      <c r="D123" s="10" t="s">
        <v>259</v>
      </c>
      <c r="E123" s="8">
        <v>1</v>
      </c>
      <c r="F123" s="8">
        <v>1</v>
      </c>
      <c r="G123" s="8" t="s">
        <v>41</v>
      </c>
      <c r="H123" s="8" t="s">
        <v>35</v>
      </c>
      <c r="I123" s="8">
        <v>1</v>
      </c>
      <c r="J123" s="8" t="s">
        <v>215</v>
      </c>
      <c r="K123" s="8" t="s">
        <v>42</v>
      </c>
      <c r="L123" s="11"/>
      <c r="M123" s="12"/>
    </row>
    <row r="124" spans="1:13" ht="15.75" customHeight="1" x14ac:dyDescent="0.4">
      <c r="A124" s="208"/>
      <c r="B124" s="14" t="s">
        <v>212</v>
      </c>
      <c r="C124" s="9" t="s">
        <v>260</v>
      </c>
      <c r="D124" s="10" t="s">
        <v>261</v>
      </c>
      <c r="E124" s="8">
        <v>1</v>
      </c>
      <c r="F124" s="8">
        <v>1</v>
      </c>
      <c r="G124" s="8" t="s">
        <v>64</v>
      </c>
      <c r="H124" s="8" t="s">
        <v>35</v>
      </c>
      <c r="I124" s="8">
        <v>1</v>
      </c>
      <c r="J124" s="8" t="s">
        <v>215</v>
      </c>
      <c r="K124" s="8" t="s">
        <v>42</v>
      </c>
      <c r="L124" s="11"/>
      <c r="M124" s="12"/>
    </row>
    <row r="125" spans="1:13" ht="15.75" customHeight="1" x14ac:dyDescent="0.4">
      <c r="A125" s="208"/>
      <c r="B125" s="14" t="s">
        <v>212</v>
      </c>
      <c r="C125" s="9" t="s">
        <v>262</v>
      </c>
      <c r="D125" s="10" t="s">
        <v>263</v>
      </c>
      <c r="E125" s="8">
        <v>1</v>
      </c>
      <c r="F125" s="8">
        <v>3</v>
      </c>
      <c r="G125" s="8" t="s">
        <v>34</v>
      </c>
      <c r="H125" s="8" t="s">
        <v>35</v>
      </c>
      <c r="I125" s="8">
        <v>1</v>
      </c>
      <c r="J125" s="8" t="s">
        <v>215</v>
      </c>
      <c r="K125" s="8" t="s">
        <v>42</v>
      </c>
      <c r="L125" s="11"/>
      <c r="M125" s="12"/>
    </row>
    <row r="126" spans="1:13" ht="15.75" customHeight="1" x14ac:dyDescent="0.4">
      <c r="A126" s="208"/>
      <c r="B126" s="14" t="s">
        <v>212</v>
      </c>
      <c r="C126" s="9" t="s">
        <v>264</v>
      </c>
      <c r="D126" s="10" t="s">
        <v>265</v>
      </c>
      <c r="E126" s="8">
        <v>1</v>
      </c>
      <c r="F126" s="8">
        <v>3</v>
      </c>
      <c r="G126" s="8" t="s">
        <v>64</v>
      </c>
      <c r="H126" s="8" t="s">
        <v>35</v>
      </c>
      <c r="I126" s="8">
        <v>1</v>
      </c>
      <c r="J126" s="8" t="s">
        <v>215</v>
      </c>
      <c r="K126" s="8" t="s">
        <v>42</v>
      </c>
      <c r="L126" s="11">
        <v>0</v>
      </c>
      <c r="M126" s="12" t="s">
        <v>38</v>
      </c>
    </row>
    <row r="127" spans="1:13" ht="15.75" customHeight="1" x14ac:dyDescent="0.4">
      <c r="A127" s="207" t="s">
        <v>439</v>
      </c>
      <c r="B127" s="8"/>
      <c r="C127" s="9" t="s">
        <v>266</v>
      </c>
      <c r="D127" s="10" t="s">
        <v>267</v>
      </c>
      <c r="E127" s="8">
        <v>2</v>
      </c>
      <c r="F127" s="8">
        <v>1</v>
      </c>
      <c r="G127" s="8" t="s">
        <v>64</v>
      </c>
      <c r="H127" s="116" t="s">
        <v>35</v>
      </c>
      <c r="I127" s="8">
        <v>1</v>
      </c>
      <c r="J127" s="8" t="s">
        <v>36</v>
      </c>
      <c r="K127" s="8" t="s">
        <v>56</v>
      </c>
      <c r="L127" s="11"/>
      <c r="M127" s="12"/>
    </row>
    <row r="128" spans="1:13" ht="15.75" customHeight="1" x14ac:dyDescent="0.4">
      <c r="A128" s="207"/>
      <c r="B128" s="8"/>
      <c r="C128" s="9" t="s">
        <v>268</v>
      </c>
      <c r="D128" s="10" t="s">
        <v>269</v>
      </c>
      <c r="E128" s="8">
        <v>2</v>
      </c>
      <c r="F128" s="8">
        <v>1</v>
      </c>
      <c r="G128" s="8" t="s">
        <v>41</v>
      </c>
      <c r="H128" s="8" t="s">
        <v>35</v>
      </c>
      <c r="I128" s="8">
        <v>1</v>
      </c>
      <c r="J128" s="8" t="s">
        <v>36</v>
      </c>
      <c r="K128" s="8" t="s">
        <v>56</v>
      </c>
      <c r="L128" s="11"/>
      <c r="M128" s="12"/>
    </row>
    <row r="129" spans="1:13" ht="15.75" customHeight="1" x14ac:dyDescent="0.4">
      <c r="A129" s="207"/>
      <c r="B129" s="8"/>
      <c r="C129" s="9" t="s">
        <v>270</v>
      </c>
      <c r="D129" s="10" t="s">
        <v>271</v>
      </c>
      <c r="E129" s="8">
        <v>2</v>
      </c>
      <c r="F129" s="8">
        <v>1</v>
      </c>
      <c r="G129" s="8" t="s">
        <v>41</v>
      </c>
      <c r="H129" s="8" t="s">
        <v>35</v>
      </c>
      <c r="I129" s="8">
        <v>1</v>
      </c>
      <c r="J129" s="8" t="s">
        <v>36</v>
      </c>
      <c r="K129" s="8" t="s">
        <v>56</v>
      </c>
      <c r="L129" s="11"/>
      <c r="M129" s="12"/>
    </row>
    <row r="130" spans="1:13" ht="15.75" customHeight="1" x14ac:dyDescent="0.4">
      <c r="A130" s="207"/>
      <c r="B130" s="8"/>
      <c r="C130" s="9" t="s">
        <v>272</v>
      </c>
      <c r="D130" s="10" t="s">
        <v>273</v>
      </c>
      <c r="E130" s="8">
        <v>2</v>
      </c>
      <c r="F130" s="8">
        <v>1</v>
      </c>
      <c r="G130" s="8" t="s">
        <v>41</v>
      </c>
      <c r="H130" s="8" t="s">
        <v>35</v>
      </c>
      <c r="I130" s="8">
        <v>1</v>
      </c>
      <c r="J130" s="8" t="s">
        <v>86</v>
      </c>
      <c r="K130" s="8" t="s">
        <v>56</v>
      </c>
      <c r="L130" s="11"/>
      <c r="M130" s="12"/>
    </row>
    <row r="131" spans="1:13" ht="15.75" customHeight="1" x14ac:dyDescent="0.4">
      <c r="A131" s="207"/>
      <c r="B131" s="8"/>
      <c r="C131" s="9" t="s">
        <v>274</v>
      </c>
      <c r="D131" s="10" t="s">
        <v>275</v>
      </c>
      <c r="E131" s="8">
        <v>2</v>
      </c>
      <c r="F131" s="8">
        <v>2</v>
      </c>
      <c r="G131" s="8" t="s">
        <v>64</v>
      </c>
      <c r="H131" s="8" t="s">
        <v>35</v>
      </c>
      <c r="I131" s="8">
        <v>1</v>
      </c>
      <c r="J131" s="8" t="s">
        <v>36</v>
      </c>
      <c r="K131" s="8" t="s">
        <v>56</v>
      </c>
      <c r="L131" s="11"/>
      <c r="M131" s="12"/>
    </row>
    <row r="132" spans="1:13" ht="15.75" customHeight="1" x14ac:dyDescent="0.4">
      <c r="A132" s="207"/>
      <c r="B132" s="8"/>
      <c r="C132" s="9" t="s">
        <v>276</v>
      </c>
      <c r="D132" s="10" t="s">
        <v>277</v>
      </c>
      <c r="E132" s="8">
        <v>2</v>
      </c>
      <c r="F132" s="8">
        <v>3</v>
      </c>
      <c r="G132" s="8" t="s">
        <v>34</v>
      </c>
      <c r="H132" s="8" t="s">
        <v>35</v>
      </c>
      <c r="I132" s="8">
        <v>1</v>
      </c>
      <c r="J132" s="8" t="s">
        <v>36</v>
      </c>
      <c r="K132" s="8" t="s">
        <v>56</v>
      </c>
      <c r="L132" s="11"/>
      <c r="M132" s="12"/>
    </row>
    <row r="133" spans="1:13" ht="15.75" customHeight="1" x14ac:dyDescent="0.4">
      <c r="A133" s="207"/>
      <c r="B133" s="8"/>
      <c r="C133" s="9" t="s">
        <v>278</v>
      </c>
      <c r="D133" s="10" t="s">
        <v>279</v>
      </c>
      <c r="E133" s="8">
        <v>2</v>
      </c>
      <c r="F133" s="8">
        <v>1</v>
      </c>
      <c r="G133" s="8" t="s">
        <v>125</v>
      </c>
      <c r="H133" s="8" t="s">
        <v>35</v>
      </c>
      <c r="I133" s="8">
        <v>2</v>
      </c>
      <c r="J133" s="8" t="s">
        <v>86</v>
      </c>
      <c r="K133" s="8" t="s">
        <v>280</v>
      </c>
      <c r="L133" s="11"/>
      <c r="M133" s="12"/>
    </row>
    <row r="134" spans="1:13" ht="15.75" customHeight="1" x14ac:dyDescent="0.4">
      <c r="A134" s="207"/>
      <c r="B134" s="8"/>
      <c r="C134" s="9" t="s">
        <v>281</v>
      </c>
      <c r="D134" s="10" t="s">
        <v>282</v>
      </c>
      <c r="E134" s="8">
        <v>2</v>
      </c>
      <c r="F134" s="8">
        <v>1</v>
      </c>
      <c r="G134" s="8" t="s">
        <v>125</v>
      </c>
      <c r="H134" s="8" t="s">
        <v>35</v>
      </c>
      <c r="I134" s="8">
        <v>2</v>
      </c>
      <c r="J134" s="8" t="s">
        <v>86</v>
      </c>
      <c r="K134" s="8" t="s">
        <v>280</v>
      </c>
      <c r="L134" s="11"/>
      <c r="M134" s="12"/>
    </row>
    <row r="135" spans="1:13" ht="15.75" customHeight="1" x14ac:dyDescent="0.4">
      <c r="A135" s="207"/>
      <c r="B135" s="8"/>
      <c r="C135" s="9" t="s">
        <v>283</v>
      </c>
      <c r="D135" s="10" t="s">
        <v>284</v>
      </c>
      <c r="E135" s="8">
        <v>2</v>
      </c>
      <c r="F135" s="8">
        <v>1</v>
      </c>
      <c r="G135" s="8" t="s">
        <v>125</v>
      </c>
      <c r="H135" s="8" t="s">
        <v>35</v>
      </c>
      <c r="I135" s="8">
        <v>2</v>
      </c>
      <c r="J135" s="8" t="s">
        <v>86</v>
      </c>
      <c r="K135" s="8" t="s">
        <v>280</v>
      </c>
      <c r="L135" s="11"/>
      <c r="M135" s="12"/>
    </row>
    <row r="136" spans="1:13" ht="15.75" customHeight="1" x14ac:dyDescent="0.4">
      <c r="A136" s="207"/>
      <c r="B136" s="8"/>
      <c r="C136" s="9" t="s">
        <v>285</v>
      </c>
      <c r="D136" s="10" t="s">
        <v>286</v>
      </c>
      <c r="E136" s="8">
        <v>2</v>
      </c>
      <c r="F136" s="8">
        <v>1</v>
      </c>
      <c r="G136" s="8" t="s">
        <v>125</v>
      </c>
      <c r="H136" s="8" t="s">
        <v>35</v>
      </c>
      <c r="I136" s="8">
        <v>2</v>
      </c>
      <c r="J136" s="8" t="s">
        <v>86</v>
      </c>
      <c r="K136" s="8" t="s">
        <v>280</v>
      </c>
      <c r="L136" s="11"/>
      <c r="M136" s="12"/>
    </row>
    <row r="137" spans="1:13" ht="15.75" customHeight="1" x14ac:dyDescent="0.4">
      <c r="A137" s="207"/>
      <c r="B137" s="8"/>
      <c r="C137" s="9" t="s">
        <v>287</v>
      </c>
      <c r="D137" s="10" t="s">
        <v>288</v>
      </c>
      <c r="E137" s="8">
        <v>2</v>
      </c>
      <c r="F137" s="8">
        <v>1</v>
      </c>
      <c r="G137" s="8" t="s">
        <v>125</v>
      </c>
      <c r="H137" s="8" t="s">
        <v>35</v>
      </c>
      <c r="I137" s="8">
        <v>2</v>
      </c>
      <c r="J137" s="8" t="s">
        <v>86</v>
      </c>
      <c r="K137" s="8" t="s">
        <v>280</v>
      </c>
      <c r="L137" s="11"/>
      <c r="M137" s="12"/>
    </row>
    <row r="138" spans="1:13" ht="15.75" customHeight="1" x14ac:dyDescent="0.4">
      <c r="A138" s="207"/>
      <c r="B138" s="8"/>
      <c r="C138" s="9" t="s">
        <v>289</v>
      </c>
      <c r="D138" s="10" t="s">
        <v>290</v>
      </c>
      <c r="E138" s="8">
        <v>2</v>
      </c>
      <c r="F138" s="8">
        <v>1</v>
      </c>
      <c r="G138" s="8" t="s">
        <v>125</v>
      </c>
      <c r="H138" s="8" t="s">
        <v>35</v>
      </c>
      <c r="I138" s="8">
        <v>2</v>
      </c>
      <c r="J138" s="8" t="s">
        <v>86</v>
      </c>
      <c r="K138" s="8" t="s">
        <v>280</v>
      </c>
      <c r="L138" s="11"/>
      <c r="M138" s="12"/>
    </row>
    <row r="139" spans="1:13" ht="15.75" customHeight="1" x14ac:dyDescent="0.4">
      <c r="A139" s="207"/>
      <c r="B139" s="8"/>
      <c r="C139" s="9" t="s">
        <v>291</v>
      </c>
      <c r="D139" s="10" t="s">
        <v>292</v>
      </c>
      <c r="E139" s="8">
        <v>2</v>
      </c>
      <c r="F139" s="8">
        <v>2</v>
      </c>
      <c r="G139" s="8" t="s">
        <v>125</v>
      </c>
      <c r="H139" s="8" t="s">
        <v>35</v>
      </c>
      <c r="I139" s="8">
        <v>2</v>
      </c>
      <c r="J139" s="8" t="s">
        <v>86</v>
      </c>
      <c r="K139" s="8" t="s">
        <v>280</v>
      </c>
      <c r="L139" s="11"/>
      <c r="M139" s="12"/>
    </row>
    <row r="140" spans="1:13" ht="15.75" customHeight="1" x14ac:dyDescent="0.4">
      <c r="A140" s="207"/>
      <c r="B140" s="8"/>
      <c r="C140" s="9" t="s">
        <v>293</v>
      </c>
      <c r="D140" s="10" t="s">
        <v>294</v>
      </c>
      <c r="E140" s="8">
        <v>2</v>
      </c>
      <c r="F140" s="8">
        <v>2</v>
      </c>
      <c r="G140" s="8" t="s">
        <v>125</v>
      </c>
      <c r="H140" s="8" t="s">
        <v>35</v>
      </c>
      <c r="I140" s="8">
        <v>2</v>
      </c>
      <c r="J140" s="8" t="s">
        <v>86</v>
      </c>
      <c r="K140" s="8" t="s">
        <v>280</v>
      </c>
      <c r="L140" s="11"/>
      <c r="M140" s="12"/>
    </row>
    <row r="141" spans="1:13" ht="15.75" customHeight="1" x14ac:dyDescent="0.4">
      <c r="A141" s="207"/>
      <c r="B141" s="8"/>
      <c r="C141" s="9" t="s">
        <v>295</v>
      </c>
      <c r="D141" s="10" t="s">
        <v>296</v>
      </c>
      <c r="E141" s="8">
        <v>2</v>
      </c>
      <c r="F141" s="8">
        <v>2</v>
      </c>
      <c r="G141" s="8" t="s">
        <v>125</v>
      </c>
      <c r="H141" s="8" t="s">
        <v>35</v>
      </c>
      <c r="I141" s="8">
        <v>2</v>
      </c>
      <c r="J141" s="8" t="s">
        <v>86</v>
      </c>
      <c r="K141" s="8" t="s">
        <v>280</v>
      </c>
      <c r="L141" s="11"/>
      <c r="M141" s="12"/>
    </row>
    <row r="142" spans="1:13" ht="15.75" customHeight="1" x14ac:dyDescent="0.4">
      <c r="A142" s="207"/>
      <c r="B142" s="15"/>
      <c r="C142" s="15" t="s">
        <v>297</v>
      </c>
      <c r="D142" s="16" t="s">
        <v>298</v>
      </c>
      <c r="E142" s="15">
        <v>2</v>
      </c>
      <c r="F142" s="15">
        <v>2</v>
      </c>
      <c r="G142" s="15" t="s">
        <v>125</v>
      </c>
      <c r="H142" s="15" t="s">
        <v>35</v>
      </c>
      <c r="I142" s="15">
        <v>2</v>
      </c>
      <c r="J142" s="15" t="s">
        <v>86</v>
      </c>
      <c r="K142" s="8" t="s">
        <v>280</v>
      </c>
      <c r="L142" s="11"/>
      <c r="M142" s="12"/>
    </row>
  </sheetData>
  <mergeCells count="7">
    <mergeCell ref="A127:A142"/>
    <mergeCell ref="A2:A7"/>
    <mergeCell ref="A8:A30"/>
    <mergeCell ref="A31:A47"/>
    <mergeCell ref="A48:A51"/>
    <mergeCell ref="A52:A90"/>
    <mergeCell ref="A91:A12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0"/>
  <sheetViews>
    <sheetView zoomScaleNormal="100" workbookViewId="0">
      <selection activeCell="D5" sqref="D5"/>
    </sheetView>
  </sheetViews>
  <sheetFormatPr defaultColWidth="9" defaultRowHeight="18.75" x14ac:dyDescent="0.4"/>
  <cols>
    <col min="1" max="1" width="4.875" style="17" customWidth="1"/>
    <col min="2" max="2" width="8.625" style="7" bestFit="1" customWidth="1"/>
    <col min="3" max="3" width="9" style="18"/>
    <col min="4" max="4" width="31.125" style="19" customWidth="1"/>
    <col min="5" max="6" width="3.25" style="7" bestFit="1" customWidth="1"/>
    <col min="7" max="7" width="6.625" style="7" customWidth="1"/>
    <col min="8" max="8" width="6.625" style="7" hidden="1" customWidth="1"/>
    <col min="9" max="16" width="5.375" style="7" customWidth="1"/>
    <col min="17" max="17" width="3.875" style="7" customWidth="1"/>
    <col min="18" max="18" width="7" style="7" bestFit="1" customWidth="1"/>
    <col min="19" max="19" width="5.625" style="7" customWidth="1"/>
    <col min="20" max="20" width="9" style="7" hidden="1" customWidth="1"/>
    <col min="21" max="21" width="7.75" style="7" hidden="1" customWidth="1"/>
    <col min="22" max="16384" width="9" style="7"/>
  </cols>
  <sheetData>
    <row r="1" spans="1:21" ht="15.75" customHeight="1" x14ac:dyDescent="0.4">
      <c r="A1" s="209" t="s">
        <v>299</v>
      </c>
      <c r="B1" s="209" t="s">
        <v>300</v>
      </c>
      <c r="C1" s="217" t="s">
        <v>19</v>
      </c>
      <c r="D1" s="209" t="s">
        <v>20</v>
      </c>
      <c r="E1" s="219" t="s">
        <v>21</v>
      </c>
      <c r="F1" s="219" t="s">
        <v>301</v>
      </c>
      <c r="G1" s="209" t="s">
        <v>23</v>
      </c>
      <c r="H1" s="209" t="s">
        <v>24</v>
      </c>
      <c r="I1" s="212" t="s">
        <v>302</v>
      </c>
      <c r="J1" s="213"/>
      <c r="K1" s="212" t="s">
        <v>303</v>
      </c>
      <c r="L1" s="213"/>
      <c r="M1" s="212" t="s">
        <v>304</v>
      </c>
      <c r="N1" s="213"/>
      <c r="O1" s="212" t="s">
        <v>305</v>
      </c>
      <c r="P1" s="213"/>
      <c r="Q1" s="209" t="s">
        <v>25</v>
      </c>
      <c r="R1" s="209" t="s">
        <v>26</v>
      </c>
      <c r="S1" s="211" t="s">
        <v>27</v>
      </c>
      <c r="T1" s="5" t="s">
        <v>28</v>
      </c>
      <c r="U1" s="6" t="s">
        <v>29</v>
      </c>
    </row>
    <row r="2" spans="1:21" ht="15.75" customHeight="1" x14ac:dyDescent="0.4">
      <c r="A2" s="210"/>
      <c r="B2" s="210"/>
      <c r="C2" s="218"/>
      <c r="D2" s="210"/>
      <c r="E2" s="216"/>
      <c r="F2" s="216"/>
      <c r="G2" s="210"/>
      <c r="H2" s="210"/>
      <c r="I2" s="1" t="s">
        <v>60</v>
      </c>
      <c r="J2" s="1" t="s">
        <v>306</v>
      </c>
      <c r="K2" s="1" t="s">
        <v>60</v>
      </c>
      <c r="L2" s="1" t="s">
        <v>306</v>
      </c>
      <c r="M2" s="1" t="s">
        <v>60</v>
      </c>
      <c r="N2" s="1" t="s">
        <v>306</v>
      </c>
      <c r="O2" s="1" t="s">
        <v>60</v>
      </c>
      <c r="P2" s="1" t="s">
        <v>306</v>
      </c>
      <c r="Q2" s="210"/>
      <c r="R2" s="210"/>
      <c r="S2" s="210"/>
      <c r="T2" s="5"/>
      <c r="U2" s="6"/>
    </row>
    <row r="3" spans="1:21" ht="15.75" customHeight="1" x14ac:dyDescent="0.4">
      <c r="A3" s="208"/>
      <c r="B3" s="8" t="s">
        <v>31</v>
      </c>
      <c r="C3" s="9" t="s">
        <v>307</v>
      </c>
      <c r="D3" s="10" t="s">
        <v>308</v>
      </c>
      <c r="E3" s="8">
        <v>2</v>
      </c>
      <c r="F3" s="8">
        <v>1</v>
      </c>
      <c r="G3" s="8" t="s">
        <v>34</v>
      </c>
      <c r="H3" s="8" t="s">
        <v>55</v>
      </c>
      <c r="I3" s="8" t="s">
        <v>55</v>
      </c>
      <c r="J3" s="8"/>
      <c r="K3" s="8"/>
      <c r="L3" s="8"/>
      <c r="M3" s="8"/>
      <c r="N3" s="8"/>
      <c r="O3" s="8"/>
      <c r="P3" s="8"/>
      <c r="Q3" s="8">
        <v>1</v>
      </c>
      <c r="R3" s="8" t="s">
        <v>36</v>
      </c>
      <c r="S3" s="8" t="s">
        <v>309</v>
      </c>
      <c r="T3" s="11"/>
      <c r="U3" s="12"/>
    </row>
    <row r="4" spans="1:21" ht="15.75" customHeight="1" x14ac:dyDescent="0.4">
      <c r="A4" s="208"/>
      <c r="B4" s="8" t="s">
        <v>31</v>
      </c>
      <c r="C4" s="9" t="s">
        <v>310</v>
      </c>
      <c r="D4" s="10" t="s">
        <v>311</v>
      </c>
      <c r="E4" s="8">
        <v>0</v>
      </c>
      <c r="F4" s="8">
        <v>1</v>
      </c>
      <c r="G4" s="8" t="s">
        <v>34</v>
      </c>
      <c r="H4" s="8" t="s">
        <v>47</v>
      </c>
      <c r="I4" s="8" t="s">
        <v>47</v>
      </c>
      <c r="J4" s="8"/>
      <c r="K4" s="8"/>
      <c r="L4" s="8"/>
      <c r="M4" s="8"/>
      <c r="N4" s="8"/>
      <c r="O4" s="8"/>
      <c r="P4" s="8"/>
      <c r="Q4" s="8">
        <v>1</v>
      </c>
      <c r="R4" s="8" t="s">
        <v>36</v>
      </c>
      <c r="S4" s="8" t="s">
        <v>309</v>
      </c>
      <c r="T4" s="11"/>
      <c r="U4" s="12"/>
    </row>
    <row r="5" spans="1:21" ht="15.75" customHeight="1" x14ac:dyDescent="0.4">
      <c r="A5" s="208"/>
      <c r="B5" s="8" t="s">
        <v>31</v>
      </c>
      <c r="C5" s="9" t="s">
        <v>312</v>
      </c>
      <c r="D5" s="10" t="s">
        <v>313</v>
      </c>
      <c r="E5" s="8">
        <v>2</v>
      </c>
      <c r="F5" s="8">
        <v>1</v>
      </c>
      <c r="G5" s="8" t="s">
        <v>314</v>
      </c>
      <c r="H5" s="8" t="s">
        <v>55</v>
      </c>
      <c r="I5" s="8" t="s">
        <v>55</v>
      </c>
      <c r="J5" s="8"/>
      <c r="K5" s="8"/>
      <c r="L5" s="8"/>
      <c r="M5" s="8"/>
      <c r="N5" s="8"/>
      <c r="O5" s="8"/>
      <c r="P5" s="8"/>
      <c r="Q5" s="8">
        <v>2</v>
      </c>
      <c r="R5" s="8" t="s">
        <v>36</v>
      </c>
      <c r="S5" s="8" t="s">
        <v>309</v>
      </c>
      <c r="T5" s="11"/>
      <c r="U5" s="12"/>
    </row>
    <row r="6" spans="1:21" ht="15.75" customHeight="1" x14ac:dyDescent="0.4">
      <c r="A6" s="208"/>
      <c r="B6" s="8"/>
      <c r="C6" s="9" t="s">
        <v>315</v>
      </c>
      <c r="D6" s="10" t="s">
        <v>316</v>
      </c>
      <c r="E6" s="8">
        <v>2</v>
      </c>
      <c r="F6" s="8">
        <v>1</v>
      </c>
      <c r="G6" s="8" t="s">
        <v>317</v>
      </c>
      <c r="H6" s="8" t="s">
        <v>55</v>
      </c>
      <c r="I6" s="8" t="s">
        <v>55</v>
      </c>
      <c r="J6" s="8"/>
      <c r="K6" s="8"/>
      <c r="L6" s="8"/>
      <c r="M6" s="8"/>
      <c r="N6" s="8"/>
      <c r="O6" s="8"/>
      <c r="P6" s="8"/>
      <c r="Q6" s="8">
        <v>2</v>
      </c>
      <c r="R6" s="8" t="s">
        <v>36</v>
      </c>
      <c r="S6" s="8" t="s">
        <v>309</v>
      </c>
      <c r="T6" s="11"/>
      <c r="U6" s="12"/>
    </row>
    <row r="7" spans="1:21" ht="15.75" customHeight="1" x14ac:dyDescent="0.4">
      <c r="A7" s="208"/>
      <c r="B7" s="8" t="s">
        <v>31</v>
      </c>
      <c r="C7" s="9" t="s">
        <v>318</v>
      </c>
      <c r="D7" s="10" t="s">
        <v>319</v>
      </c>
      <c r="E7" s="8">
        <v>2</v>
      </c>
      <c r="F7" s="8">
        <v>1</v>
      </c>
      <c r="G7" s="8" t="s">
        <v>64</v>
      </c>
      <c r="H7" s="8" t="s">
        <v>55</v>
      </c>
      <c r="I7" s="8"/>
      <c r="J7" s="8" t="s">
        <v>55</v>
      </c>
      <c r="K7" s="8"/>
      <c r="L7" s="8"/>
      <c r="M7" s="8"/>
      <c r="N7" s="8"/>
      <c r="O7" s="8"/>
      <c r="P7" s="8"/>
      <c r="Q7" s="8">
        <v>1</v>
      </c>
      <c r="R7" s="8" t="s">
        <v>36</v>
      </c>
      <c r="S7" s="8" t="s">
        <v>309</v>
      </c>
      <c r="T7" s="11"/>
      <c r="U7" s="12"/>
    </row>
    <row r="8" spans="1:21" ht="15.75" customHeight="1" x14ac:dyDescent="0.4">
      <c r="A8" s="208"/>
      <c r="B8" s="8" t="s">
        <v>31</v>
      </c>
      <c r="C8" s="9" t="s">
        <v>320</v>
      </c>
      <c r="D8" s="10" t="s">
        <v>321</v>
      </c>
      <c r="E8" s="8">
        <v>2</v>
      </c>
      <c r="F8" s="8">
        <v>1</v>
      </c>
      <c r="G8" s="8" t="s">
        <v>64</v>
      </c>
      <c r="H8" s="8" t="s">
        <v>55</v>
      </c>
      <c r="I8" s="8"/>
      <c r="J8" s="8" t="s">
        <v>55</v>
      </c>
      <c r="K8" s="8"/>
      <c r="L8" s="8"/>
      <c r="M8" s="8"/>
      <c r="N8" s="8"/>
      <c r="O8" s="8"/>
      <c r="P8" s="8"/>
      <c r="Q8" s="8">
        <v>2</v>
      </c>
      <c r="R8" s="8" t="s">
        <v>36</v>
      </c>
      <c r="S8" s="8" t="s">
        <v>309</v>
      </c>
      <c r="T8" s="11"/>
      <c r="U8" s="12"/>
    </row>
    <row r="9" spans="1:21" ht="15.75" customHeight="1" x14ac:dyDescent="0.4">
      <c r="A9" s="208"/>
      <c r="B9" s="8" t="s">
        <v>31</v>
      </c>
      <c r="C9" s="9" t="s">
        <v>322</v>
      </c>
      <c r="D9" s="10" t="s">
        <v>323</v>
      </c>
      <c r="E9" s="8">
        <v>2</v>
      </c>
      <c r="F9" s="8">
        <v>1</v>
      </c>
      <c r="G9" s="8" t="s">
        <v>64</v>
      </c>
      <c r="H9" s="8" t="s">
        <v>35</v>
      </c>
      <c r="I9" s="8"/>
      <c r="J9" s="8" t="s">
        <v>35</v>
      </c>
      <c r="K9" s="8"/>
      <c r="L9" s="8"/>
      <c r="M9" s="8"/>
      <c r="N9" s="8"/>
      <c r="O9" s="8"/>
      <c r="P9" s="8"/>
      <c r="Q9" s="8">
        <v>1</v>
      </c>
      <c r="R9" s="8" t="s">
        <v>36</v>
      </c>
      <c r="S9" s="8" t="s">
        <v>309</v>
      </c>
      <c r="T9" s="11"/>
      <c r="U9" s="12"/>
    </row>
    <row r="10" spans="1:21" ht="15.75" customHeight="1" x14ac:dyDescent="0.4">
      <c r="A10" s="208"/>
      <c r="B10" s="8" t="s">
        <v>31</v>
      </c>
      <c r="C10" s="9" t="s">
        <v>324</v>
      </c>
      <c r="D10" s="10" t="s">
        <v>325</v>
      </c>
      <c r="E10" s="8">
        <v>2</v>
      </c>
      <c r="F10" s="8">
        <v>1</v>
      </c>
      <c r="G10" s="8" t="s">
        <v>64</v>
      </c>
      <c r="H10" s="8" t="s">
        <v>35</v>
      </c>
      <c r="I10" s="8"/>
      <c r="J10" s="8" t="s">
        <v>35</v>
      </c>
      <c r="K10" s="8"/>
      <c r="L10" s="8"/>
      <c r="M10" s="8"/>
      <c r="N10" s="8"/>
      <c r="O10" s="8"/>
      <c r="P10" s="8"/>
      <c r="Q10" s="8">
        <v>1</v>
      </c>
      <c r="R10" s="8" t="s">
        <v>36</v>
      </c>
      <c r="S10" s="8" t="s">
        <v>309</v>
      </c>
      <c r="T10" s="11"/>
      <c r="U10" s="12"/>
    </row>
    <row r="11" spans="1:21" ht="15.75" customHeight="1" x14ac:dyDescent="0.4">
      <c r="A11" s="208"/>
      <c r="B11" s="8" t="s">
        <v>31</v>
      </c>
      <c r="C11" s="9" t="s">
        <v>326</v>
      </c>
      <c r="D11" s="10" t="s">
        <v>327</v>
      </c>
      <c r="E11" s="8">
        <v>2</v>
      </c>
      <c r="F11" s="8">
        <v>2</v>
      </c>
      <c r="G11" s="8" t="s">
        <v>34</v>
      </c>
      <c r="H11" s="8" t="s">
        <v>55</v>
      </c>
      <c r="I11" s="8"/>
      <c r="J11" s="8"/>
      <c r="K11" s="8" t="s">
        <v>55</v>
      </c>
      <c r="L11" s="8"/>
      <c r="M11" s="8"/>
      <c r="N11" s="8"/>
      <c r="O11" s="8"/>
      <c r="P11" s="8"/>
      <c r="Q11" s="8">
        <v>1</v>
      </c>
      <c r="R11" s="8" t="s">
        <v>36</v>
      </c>
      <c r="S11" s="8" t="s">
        <v>309</v>
      </c>
      <c r="T11" s="11"/>
      <c r="U11" s="12"/>
    </row>
    <row r="12" spans="1:21" ht="15.75" customHeight="1" x14ac:dyDescent="0.4">
      <c r="A12" s="208"/>
      <c r="B12" s="8" t="s">
        <v>31</v>
      </c>
      <c r="C12" s="9" t="s">
        <v>328</v>
      </c>
      <c r="D12" s="10" t="s">
        <v>329</v>
      </c>
      <c r="E12" s="8">
        <v>2</v>
      </c>
      <c r="F12" s="8">
        <v>2</v>
      </c>
      <c r="G12" s="8" t="s">
        <v>34</v>
      </c>
      <c r="H12" s="8" t="s">
        <v>55</v>
      </c>
      <c r="I12" s="8"/>
      <c r="J12" s="8"/>
      <c r="K12" s="8" t="s">
        <v>55</v>
      </c>
      <c r="L12" s="8"/>
      <c r="M12" s="8"/>
      <c r="N12" s="8"/>
      <c r="O12" s="8"/>
      <c r="P12" s="8"/>
      <c r="Q12" s="8">
        <v>1</v>
      </c>
      <c r="R12" s="8" t="s">
        <v>36</v>
      </c>
      <c r="S12" s="8" t="s">
        <v>309</v>
      </c>
      <c r="T12" s="11"/>
      <c r="U12" s="12"/>
    </row>
    <row r="13" spans="1:21" ht="15.75" customHeight="1" x14ac:dyDescent="0.4">
      <c r="A13" s="208"/>
      <c r="B13" s="8" t="s">
        <v>31</v>
      </c>
      <c r="C13" s="9" t="s">
        <v>330</v>
      </c>
      <c r="D13" s="10" t="s">
        <v>331</v>
      </c>
      <c r="E13" s="8">
        <v>2</v>
      </c>
      <c r="F13" s="8">
        <v>2</v>
      </c>
      <c r="G13" s="8" t="s">
        <v>34</v>
      </c>
      <c r="H13" s="8" t="s">
        <v>55</v>
      </c>
      <c r="I13" s="8"/>
      <c r="J13" s="8"/>
      <c r="K13" s="8" t="s">
        <v>55</v>
      </c>
      <c r="L13" s="8"/>
      <c r="M13" s="8"/>
      <c r="N13" s="8"/>
      <c r="O13" s="8"/>
      <c r="P13" s="8"/>
      <c r="Q13" s="8">
        <v>1</v>
      </c>
      <c r="R13" s="8" t="s">
        <v>36</v>
      </c>
      <c r="S13" s="8" t="s">
        <v>309</v>
      </c>
      <c r="T13" s="11"/>
      <c r="U13" s="12"/>
    </row>
    <row r="14" spans="1:21" ht="15.75" customHeight="1" x14ac:dyDescent="0.4">
      <c r="A14" s="208"/>
      <c r="B14" s="8" t="s">
        <v>31</v>
      </c>
      <c r="C14" s="9" t="s">
        <v>332</v>
      </c>
      <c r="D14" s="10" t="s">
        <v>333</v>
      </c>
      <c r="E14" s="8">
        <v>2</v>
      </c>
      <c r="F14" s="8">
        <v>2</v>
      </c>
      <c r="G14" s="8" t="s">
        <v>34</v>
      </c>
      <c r="H14" s="8" t="s">
        <v>55</v>
      </c>
      <c r="I14" s="8"/>
      <c r="J14" s="8"/>
      <c r="K14" s="8" t="s">
        <v>55</v>
      </c>
      <c r="L14" s="8"/>
      <c r="M14" s="8"/>
      <c r="N14" s="8"/>
      <c r="O14" s="8"/>
      <c r="P14" s="8"/>
      <c r="Q14" s="8">
        <v>2</v>
      </c>
      <c r="R14" s="8" t="s">
        <v>36</v>
      </c>
      <c r="S14" s="8" t="s">
        <v>309</v>
      </c>
      <c r="T14" s="11"/>
      <c r="U14" s="12"/>
    </row>
    <row r="15" spans="1:21" ht="15.75" customHeight="1" x14ac:dyDescent="0.4">
      <c r="A15" s="208"/>
      <c r="B15" s="8" t="s">
        <v>31</v>
      </c>
      <c r="C15" s="9" t="s">
        <v>334</v>
      </c>
      <c r="D15" s="10" t="s">
        <v>335</v>
      </c>
      <c r="E15" s="8">
        <v>2</v>
      </c>
      <c r="F15" s="8">
        <v>2</v>
      </c>
      <c r="G15" s="8" t="s">
        <v>34</v>
      </c>
      <c r="H15" s="8" t="s">
        <v>55</v>
      </c>
      <c r="I15" s="8"/>
      <c r="J15" s="8"/>
      <c r="K15" s="8" t="s">
        <v>55</v>
      </c>
      <c r="L15" s="8"/>
      <c r="M15" s="8"/>
      <c r="N15" s="8"/>
      <c r="O15" s="8"/>
      <c r="P15" s="8"/>
      <c r="Q15" s="8">
        <v>2</v>
      </c>
      <c r="R15" s="8" t="s">
        <v>81</v>
      </c>
      <c r="S15" s="8" t="s">
        <v>309</v>
      </c>
      <c r="T15" s="11"/>
      <c r="U15" s="12"/>
    </row>
    <row r="16" spans="1:21" ht="15.75" customHeight="1" x14ac:dyDescent="0.4">
      <c r="A16" s="208"/>
      <c r="B16" s="8" t="s">
        <v>31</v>
      </c>
      <c r="C16" s="9" t="s">
        <v>336</v>
      </c>
      <c r="D16" s="10" t="s">
        <v>337</v>
      </c>
      <c r="E16" s="8">
        <v>2</v>
      </c>
      <c r="F16" s="8">
        <v>2</v>
      </c>
      <c r="G16" s="8" t="s">
        <v>34</v>
      </c>
      <c r="H16" s="8" t="s">
        <v>35</v>
      </c>
      <c r="I16" s="8"/>
      <c r="J16" s="8"/>
      <c r="K16" s="8" t="s">
        <v>35</v>
      </c>
      <c r="L16" s="8"/>
      <c r="M16" s="8"/>
      <c r="N16" s="8"/>
      <c r="O16" s="8"/>
      <c r="P16" s="8"/>
      <c r="Q16" s="8">
        <v>1</v>
      </c>
      <c r="R16" s="8" t="s">
        <v>36</v>
      </c>
      <c r="S16" s="8" t="s">
        <v>309</v>
      </c>
      <c r="T16" s="11"/>
      <c r="U16" s="12"/>
    </row>
    <row r="17" spans="1:21" ht="15.75" customHeight="1" x14ac:dyDescent="0.4">
      <c r="A17" s="208"/>
      <c r="B17" s="8" t="s">
        <v>31</v>
      </c>
      <c r="C17" s="9" t="s">
        <v>338</v>
      </c>
      <c r="D17" s="10" t="s">
        <v>339</v>
      </c>
      <c r="E17" s="8">
        <v>2</v>
      </c>
      <c r="F17" s="8">
        <v>2</v>
      </c>
      <c r="G17" s="8" t="s">
        <v>34</v>
      </c>
      <c r="H17" s="8" t="s">
        <v>35</v>
      </c>
      <c r="I17" s="8"/>
      <c r="J17" s="8"/>
      <c r="K17" s="8" t="s">
        <v>35</v>
      </c>
      <c r="L17" s="8"/>
      <c r="M17" s="8"/>
      <c r="N17" s="8"/>
      <c r="O17" s="8"/>
      <c r="P17" s="8"/>
      <c r="Q17" s="8">
        <v>1</v>
      </c>
      <c r="R17" s="8" t="s">
        <v>36</v>
      </c>
      <c r="S17" s="8" t="s">
        <v>309</v>
      </c>
      <c r="T17" s="11"/>
      <c r="U17" s="12"/>
    </row>
    <row r="18" spans="1:21" ht="15.75" customHeight="1" x14ac:dyDescent="0.4">
      <c r="A18" s="208"/>
      <c r="B18" s="8" t="s">
        <v>31</v>
      </c>
      <c r="C18" s="9" t="s">
        <v>340</v>
      </c>
      <c r="D18" s="10" t="s">
        <v>341</v>
      </c>
      <c r="E18" s="8">
        <v>2</v>
      </c>
      <c r="F18" s="8">
        <v>2</v>
      </c>
      <c r="G18" s="8" t="s">
        <v>64</v>
      </c>
      <c r="H18" s="8" t="s">
        <v>55</v>
      </c>
      <c r="I18" s="8"/>
      <c r="J18" s="8"/>
      <c r="K18" s="8"/>
      <c r="L18" s="8" t="s">
        <v>55</v>
      </c>
      <c r="M18" s="8"/>
      <c r="N18" s="8"/>
      <c r="O18" s="8"/>
      <c r="P18" s="8"/>
      <c r="Q18" s="8">
        <v>2</v>
      </c>
      <c r="R18" s="8" t="s">
        <v>36</v>
      </c>
      <c r="S18" s="8" t="s">
        <v>309</v>
      </c>
      <c r="T18" s="11"/>
      <c r="U18" s="12"/>
    </row>
    <row r="19" spans="1:21" ht="15.75" customHeight="1" x14ac:dyDescent="0.4">
      <c r="A19" s="208"/>
      <c r="B19" s="8" t="s">
        <v>31</v>
      </c>
      <c r="C19" s="9" t="s">
        <v>342</v>
      </c>
      <c r="D19" s="10" t="s">
        <v>343</v>
      </c>
      <c r="E19" s="8">
        <v>2</v>
      </c>
      <c r="F19" s="8">
        <v>2</v>
      </c>
      <c r="G19" s="8" t="s">
        <v>64</v>
      </c>
      <c r="H19" s="8" t="s">
        <v>55</v>
      </c>
      <c r="I19" s="8"/>
      <c r="J19" s="8"/>
      <c r="K19" s="8"/>
      <c r="L19" s="8" t="s">
        <v>55</v>
      </c>
      <c r="M19" s="8"/>
      <c r="N19" s="8"/>
      <c r="O19" s="8"/>
      <c r="P19" s="8"/>
      <c r="Q19" s="8">
        <v>2</v>
      </c>
      <c r="R19" s="8" t="s">
        <v>81</v>
      </c>
      <c r="S19" s="8" t="s">
        <v>309</v>
      </c>
      <c r="T19" s="11"/>
      <c r="U19" s="12"/>
    </row>
    <row r="20" spans="1:21" ht="15.75" customHeight="1" x14ac:dyDescent="0.4">
      <c r="A20" s="208"/>
      <c r="B20" s="8" t="s">
        <v>31</v>
      </c>
      <c r="C20" s="9" t="s">
        <v>344</v>
      </c>
      <c r="D20" s="10" t="s">
        <v>345</v>
      </c>
      <c r="E20" s="8">
        <v>2</v>
      </c>
      <c r="F20" s="8">
        <v>2</v>
      </c>
      <c r="G20" s="8" t="s">
        <v>64</v>
      </c>
      <c r="H20" s="8" t="s">
        <v>35</v>
      </c>
      <c r="I20" s="8"/>
      <c r="J20" s="8"/>
      <c r="K20" s="8"/>
      <c r="L20" s="8" t="s">
        <v>35</v>
      </c>
      <c r="M20" s="8"/>
      <c r="N20" s="8"/>
      <c r="O20" s="8"/>
      <c r="P20" s="8"/>
      <c r="Q20" s="8">
        <v>1</v>
      </c>
      <c r="R20" s="8" t="s">
        <v>36</v>
      </c>
      <c r="S20" s="8" t="s">
        <v>309</v>
      </c>
      <c r="T20" s="11"/>
      <c r="U20" s="12"/>
    </row>
    <row r="21" spans="1:21" ht="15.75" customHeight="1" x14ac:dyDescent="0.4">
      <c r="A21" s="208"/>
      <c r="B21" s="8" t="s">
        <v>31</v>
      </c>
      <c r="C21" s="9" t="s">
        <v>346</v>
      </c>
      <c r="D21" s="10" t="s">
        <v>347</v>
      </c>
      <c r="E21" s="8">
        <v>2</v>
      </c>
      <c r="F21" s="8">
        <v>2</v>
      </c>
      <c r="G21" s="8" t="s">
        <v>64</v>
      </c>
      <c r="H21" s="8" t="s">
        <v>35</v>
      </c>
      <c r="I21" s="8"/>
      <c r="J21" s="8"/>
      <c r="K21" s="8"/>
      <c r="L21" s="8" t="s">
        <v>35</v>
      </c>
      <c r="M21" s="8"/>
      <c r="N21" s="8"/>
      <c r="O21" s="8"/>
      <c r="P21" s="8"/>
      <c r="Q21" s="8">
        <v>1</v>
      </c>
      <c r="R21" s="8" t="s">
        <v>36</v>
      </c>
      <c r="S21" s="8" t="s">
        <v>309</v>
      </c>
      <c r="T21" s="11"/>
      <c r="U21" s="12"/>
    </row>
    <row r="22" spans="1:21" ht="15.75" customHeight="1" x14ac:dyDescent="0.4">
      <c r="A22" s="208"/>
      <c r="B22" s="8" t="s">
        <v>31</v>
      </c>
      <c r="C22" s="9" t="s">
        <v>348</v>
      </c>
      <c r="D22" s="10" t="s">
        <v>349</v>
      </c>
      <c r="E22" s="8">
        <v>2</v>
      </c>
      <c r="F22" s="8">
        <v>2</v>
      </c>
      <c r="G22" s="8" t="s">
        <v>64</v>
      </c>
      <c r="H22" s="8" t="s">
        <v>35</v>
      </c>
      <c r="I22" s="8"/>
      <c r="J22" s="8"/>
      <c r="K22" s="8"/>
      <c r="L22" s="8" t="s">
        <v>35</v>
      </c>
      <c r="M22" s="8"/>
      <c r="N22" s="8"/>
      <c r="O22" s="8"/>
      <c r="P22" s="8"/>
      <c r="Q22" s="8">
        <v>1</v>
      </c>
      <c r="R22" s="8" t="s">
        <v>36</v>
      </c>
      <c r="S22" s="8" t="s">
        <v>309</v>
      </c>
      <c r="T22" s="11"/>
      <c r="U22" s="12"/>
    </row>
    <row r="23" spans="1:21" ht="15.75" customHeight="1" x14ac:dyDescent="0.4">
      <c r="A23" s="208"/>
      <c r="B23" s="8"/>
      <c r="C23" s="9" t="s">
        <v>350</v>
      </c>
      <c r="D23" s="10" t="s">
        <v>351</v>
      </c>
      <c r="E23" s="8">
        <v>2</v>
      </c>
      <c r="F23" s="8">
        <v>3</v>
      </c>
      <c r="G23" s="8" t="s">
        <v>34</v>
      </c>
      <c r="H23" s="8" t="s">
        <v>55</v>
      </c>
      <c r="I23" s="8"/>
      <c r="J23" s="8"/>
      <c r="K23" s="8"/>
      <c r="L23" s="8"/>
      <c r="M23" s="8" t="s">
        <v>55</v>
      </c>
      <c r="N23" s="8"/>
      <c r="O23" s="8"/>
      <c r="P23" s="8"/>
      <c r="Q23" s="8">
        <v>1</v>
      </c>
      <c r="R23" s="8" t="s">
        <v>36</v>
      </c>
      <c r="S23" s="8" t="s">
        <v>309</v>
      </c>
      <c r="T23" s="11"/>
      <c r="U23" s="12"/>
    </row>
    <row r="24" spans="1:21" ht="15.75" customHeight="1" x14ac:dyDescent="0.4">
      <c r="A24" s="208"/>
      <c r="B24" s="8" t="s">
        <v>31</v>
      </c>
      <c r="C24" s="9" t="s">
        <v>352</v>
      </c>
      <c r="D24" s="10" t="s">
        <v>353</v>
      </c>
      <c r="E24" s="8">
        <v>2</v>
      </c>
      <c r="F24" s="8">
        <v>3</v>
      </c>
      <c r="G24" s="8" t="s">
        <v>34</v>
      </c>
      <c r="H24" s="8" t="s">
        <v>35</v>
      </c>
      <c r="I24" s="8"/>
      <c r="J24" s="8"/>
      <c r="K24" s="8"/>
      <c r="L24" s="8"/>
      <c r="M24" s="8" t="s">
        <v>35</v>
      </c>
      <c r="N24" s="8"/>
      <c r="O24" s="8"/>
      <c r="P24" s="8"/>
      <c r="Q24" s="8">
        <v>1</v>
      </c>
      <c r="R24" s="8" t="s">
        <v>36</v>
      </c>
      <c r="S24" s="8" t="s">
        <v>309</v>
      </c>
      <c r="T24" s="11"/>
      <c r="U24" s="12"/>
    </row>
    <row r="25" spans="1:21" ht="15.75" customHeight="1" x14ac:dyDescent="0.4">
      <c r="A25" s="208"/>
      <c r="B25" s="8" t="s">
        <v>31</v>
      </c>
      <c r="C25" s="9" t="s">
        <v>354</v>
      </c>
      <c r="D25" s="10" t="s">
        <v>355</v>
      </c>
      <c r="E25" s="8">
        <v>2</v>
      </c>
      <c r="F25" s="8">
        <v>3</v>
      </c>
      <c r="G25" s="8" t="s">
        <v>34</v>
      </c>
      <c r="H25" s="8" t="s">
        <v>35</v>
      </c>
      <c r="I25" s="8"/>
      <c r="J25" s="8"/>
      <c r="K25" s="8"/>
      <c r="L25" s="8"/>
      <c r="M25" s="8" t="s">
        <v>35</v>
      </c>
      <c r="N25" s="8"/>
      <c r="O25" s="8"/>
      <c r="P25" s="8"/>
      <c r="Q25" s="8">
        <v>1</v>
      </c>
      <c r="R25" s="8" t="s">
        <v>36</v>
      </c>
      <c r="S25" s="8" t="s">
        <v>309</v>
      </c>
      <c r="T25" s="11"/>
      <c r="U25" s="12"/>
    </row>
    <row r="26" spans="1:21" ht="15.75" customHeight="1" x14ac:dyDescent="0.4">
      <c r="A26" s="208"/>
      <c r="B26" s="8" t="s">
        <v>31</v>
      </c>
      <c r="C26" s="9" t="s">
        <v>356</v>
      </c>
      <c r="D26" s="10" t="s">
        <v>357</v>
      </c>
      <c r="E26" s="8">
        <v>2</v>
      </c>
      <c r="F26" s="8">
        <v>3</v>
      </c>
      <c r="G26" s="8" t="s">
        <v>34</v>
      </c>
      <c r="H26" s="8" t="s">
        <v>35</v>
      </c>
      <c r="I26" s="8"/>
      <c r="J26" s="8"/>
      <c r="K26" s="8"/>
      <c r="L26" s="8"/>
      <c r="M26" s="8" t="s">
        <v>35</v>
      </c>
      <c r="N26" s="8"/>
      <c r="O26" s="8"/>
      <c r="P26" s="8"/>
      <c r="Q26" s="8">
        <v>1</v>
      </c>
      <c r="R26" s="8" t="s">
        <v>36</v>
      </c>
      <c r="S26" s="8" t="s">
        <v>309</v>
      </c>
      <c r="T26" s="11"/>
      <c r="U26" s="12"/>
    </row>
    <row r="27" spans="1:21" ht="15.75" customHeight="1" x14ac:dyDescent="0.4">
      <c r="A27" s="208"/>
      <c r="B27" s="8" t="s">
        <v>31</v>
      </c>
      <c r="C27" s="9" t="s">
        <v>358</v>
      </c>
      <c r="D27" s="10" t="s">
        <v>359</v>
      </c>
      <c r="E27" s="8">
        <v>2</v>
      </c>
      <c r="F27" s="8">
        <v>3</v>
      </c>
      <c r="G27" s="8" t="s">
        <v>314</v>
      </c>
      <c r="H27" s="8" t="s">
        <v>35</v>
      </c>
      <c r="I27" s="8"/>
      <c r="J27" s="8"/>
      <c r="K27" s="8"/>
      <c r="L27" s="8"/>
      <c r="M27" s="8" t="s">
        <v>35</v>
      </c>
      <c r="N27" s="8"/>
      <c r="O27" s="8"/>
      <c r="P27" s="8"/>
      <c r="Q27" s="8">
        <v>2</v>
      </c>
      <c r="R27" s="8" t="s">
        <v>36</v>
      </c>
      <c r="S27" s="8" t="s">
        <v>309</v>
      </c>
      <c r="T27" s="11"/>
      <c r="U27" s="12"/>
    </row>
    <row r="28" spans="1:21" ht="15.75" customHeight="1" x14ac:dyDescent="0.4">
      <c r="A28" s="208"/>
      <c r="B28" s="8" t="s">
        <v>31</v>
      </c>
      <c r="C28" s="9" t="s">
        <v>360</v>
      </c>
      <c r="D28" s="10" t="s">
        <v>361</v>
      </c>
      <c r="E28" s="8">
        <v>2</v>
      </c>
      <c r="F28" s="8">
        <v>3</v>
      </c>
      <c r="G28" s="8" t="s">
        <v>314</v>
      </c>
      <c r="H28" s="8" t="s">
        <v>35</v>
      </c>
      <c r="I28" s="8"/>
      <c r="J28" s="8"/>
      <c r="K28" s="8"/>
      <c r="L28" s="8"/>
      <c r="M28" s="8" t="s">
        <v>35</v>
      </c>
      <c r="N28" s="8"/>
      <c r="O28" s="8"/>
      <c r="P28" s="8"/>
      <c r="Q28" s="8">
        <v>2</v>
      </c>
      <c r="R28" s="8" t="s">
        <v>36</v>
      </c>
      <c r="S28" s="8" t="s">
        <v>362</v>
      </c>
      <c r="T28" s="11"/>
      <c r="U28" s="12"/>
    </row>
    <row r="29" spans="1:21" ht="15.75" customHeight="1" x14ac:dyDescent="0.4">
      <c r="A29" s="208"/>
      <c r="B29" s="8" t="s">
        <v>31</v>
      </c>
      <c r="C29" s="9" t="s">
        <v>363</v>
      </c>
      <c r="D29" s="10" t="s">
        <v>364</v>
      </c>
      <c r="E29" s="8">
        <v>2</v>
      </c>
      <c r="F29" s="8">
        <v>3</v>
      </c>
      <c r="G29" s="8" t="s">
        <v>314</v>
      </c>
      <c r="H29" s="8" t="s">
        <v>35</v>
      </c>
      <c r="I29" s="8"/>
      <c r="J29" s="8"/>
      <c r="K29" s="8"/>
      <c r="L29" s="8"/>
      <c r="M29" s="8" t="s">
        <v>35</v>
      </c>
      <c r="N29" s="8"/>
      <c r="O29" s="8"/>
      <c r="P29" s="8"/>
      <c r="Q29" s="8">
        <v>2</v>
      </c>
      <c r="R29" s="8" t="s">
        <v>36</v>
      </c>
      <c r="S29" s="8" t="s">
        <v>362</v>
      </c>
      <c r="T29" s="11"/>
      <c r="U29" s="12"/>
    </row>
    <row r="30" spans="1:21" ht="15.75" customHeight="1" x14ac:dyDescent="0.4">
      <c r="A30" s="208"/>
      <c r="B30" s="8" t="s">
        <v>31</v>
      </c>
      <c r="C30" s="9" t="s">
        <v>365</v>
      </c>
      <c r="D30" s="10" t="s">
        <v>366</v>
      </c>
      <c r="E30" s="8">
        <v>2</v>
      </c>
      <c r="F30" s="8">
        <v>3</v>
      </c>
      <c r="G30" s="8" t="s">
        <v>317</v>
      </c>
      <c r="H30" s="8" t="s">
        <v>35</v>
      </c>
      <c r="I30" s="8"/>
      <c r="J30" s="8"/>
      <c r="K30" s="8"/>
      <c r="L30" s="8"/>
      <c r="M30" s="8" t="s">
        <v>35</v>
      </c>
      <c r="N30" s="8"/>
      <c r="O30" s="8"/>
      <c r="P30" s="8"/>
      <c r="Q30" s="8">
        <v>2</v>
      </c>
      <c r="R30" s="8" t="s">
        <v>36</v>
      </c>
      <c r="S30" s="8" t="s">
        <v>362</v>
      </c>
      <c r="T30" s="11"/>
      <c r="U30" s="12"/>
    </row>
    <row r="31" spans="1:21" ht="15.75" customHeight="1" x14ac:dyDescent="0.4">
      <c r="A31" s="208"/>
      <c r="B31" s="8" t="s">
        <v>31</v>
      </c>
      <c r="C31" s="9" t="s">
        <v>367</v>
      </c>
      <c r="D31" s="10" t="s">
        <v>368</v>
      </c>
      <c r="E31" s="8">
        <v>2</v>
      </c>
      <c r="F31" s="8">
        <v>3</v>
      </c>
      <c r="G31" s="8" t="s">
        <v>317</v>
      </c>
      <c r="H31" s="8" t="s">
        <v>35</v>
      </c>
      <c r="I31" s="8"/>
      <c r="J31" s="8"/>
      <c r="K31" s="8"/>
      <c r="L31" s="8"/>
      <c r="M31" s="8" t="s">
        <v>35</v>
      </c>
      <c r="N31" s="8"/>
      <c r="O31" s="8"/>
      <c r="P31" s="8"/>
      <c r="Q31" s="8">
        <v>2</v>
      </c>
      <c r="R31" s="8" t="s">
        <v>36</v>
      </c>
      <c r="S31" s="8" t="s">
        <v>362</v>
      </c>
      <c r="T31" s="11"/>
      <c r="U31" s="12"/>
    </row>
    <row r="32" spans="1:21" ht="15.75" customHeight="1" x14ac:dyDescent="0.4">
      <c r="A32" s="208"/>
      <c r="B32" s="8" t="s">
        <v>31</v>
      </c>
      <c r="C32" s="9" t="s">
        <v>369</v>
      </c>
      <c r="D32" s="10" t="s">
        <v>370</v>
      </c>
      <c r="E32" s="8">
        <v>1</v>
      </c>
      <c r="F32" s="8">
        <v>3</v>
      </c>
      <c r="G32" s="8" t="s">
        <v>371</v>
      </c>
      <c r="H32" s="8" t="s">
        <v>55</v>
      </c>
      <c r="I32" s="8"/>
      <c r="J32" s="8"/>
      <c r="K32" s="8"/>
      <c r="L32" s="8"/>
      <c r="M32" s="8"/>
      <c r="N32" s="8" t="s">
        <v>55</v>
      </c>
      <c r="O32" s="8"/>
      <c r="P32" s="8"/>
      <c r="Q32" s="8">
        <v>1</v>
      </c>
      <c r="R32" s="8" t="s">
        <v>36</v>
      </c>
      <c r="S32" s="8" t="s">
        <v>309</v>
      </c>
      <c r="T32" s="11"/>
      <c r="U32" s="12"/>
    </row>
    <row r="33" spans="1:21" ht="15.75" customHeight="1" x14ac:dyDescent="0.4">
      <c r="A33" s="208"/>
      <c r="B33" s="8" t="s">
        <v>31</v>
      </c>
      <c r="C33" s="9" t="s">
        <v>372</v>
      </c>
      <c r="D33" s="10" t="s">
        <v>373</v>
      </c>
      <c r="E33" s="8">
        <v>1</v>
      </c>
      <c r="F33" s="8">
        <v>3</v>
      </c>
      <c r="G33" s="8" t="s">
        <v>371</v>
      </c>
      <c r="H33" s="8" t="s">
        <v>55</v>
      </c>
      <c r="I33" s="8"/>
      <c r="J33" s="8"/>
      <c r="K33" s="8"/>
      <c r="L33" s="8"/>
      <c r="M33" s="8"/>
      <c r="N33" s="8" t="s">
        <v>55</v>
      </c>
      <c r="O33" s="8"/>
      <c r="P33" s="8"/>
      <c r="Q33" s="8">
        <v>1</v>
      </c>
      <c r="R33" s="8" t="s">
        <v>86</v>
      </c>
      <c r="S33" s="8" t="s">
        <v>362</v>
      </c>
      <c r="T33" s="11"/>
      <c r="U33" s="12"/>
    </row>
    <row r="34" spans="1:21" ht="15.75" customHeight="1" x14ac:dyDescent="0.4">
      <c r="A34" s="208"/>
      <c r="B34" s="8" t="s">
        <v>31</v>
      </c>
      <c r="C34" s="9" t="s">
        <v>374</v>
      </c>
      <c r="D34" s="10" t="s">
        <v>375</v>
      </c>
      <c r="E34" s="8">
        <v>1</v>
      </c>
      <c r="F34" s="8">
        <v>3</v>
      </c>
      <c r="G34" s="8" t="s">
        <v>376</v>
      </c>
      <c r="H34" s="8" t="s">
        <v>55</v>
      </c>
      <c r="I34" s="8"/>
      <c r="J34" s="8"/>
      <c r="K34" s="8"/>
      <c r="L34" s="8"/>
      <c r="M34" s="8"/>
      <c r="N34" s="8" t="s">
        <v>55</v>
      </c>
      <c r="O34" s="8"/>
      <c r="P34" s="8"/>
      <c r="Q34" s="8">
        <v>1</v>
      </c>
      <c r="R34" s="8" t="s">
        <v>86</v>
      </c>
      <c r="S34" s="8" t="s">
        <v>362</v>
      </c>
      <c r="T34" s="11"/>
      <c r="U34" s="12"/>
    </row>
    <row r="35" spans="1:21" ht="15.75" customHeight="1" x14ac:dyDescent="0.4">
      <c r="A35" s="208"/>
      <c r="B35" s="8" t="s">
        <v>31</v>
      </c>
      <c r="C35" s="9" t="s">
        <v>377</v>
      </c>
      <c r="D35" s="115" t="s">
        <v>378</v>
      </c>
      <c r="E35" s="8">
        <v>2</v>
      </c>
      <c r="F35" s="8">
        <v>3</v>
      </c>
      <c r="G35" s="8" t="s">
        <v>64</v>
      </c>
      <c r="H35" s="8" t="s">
        <v>35</v>
      </c>
      <c r="I35" s="8"/>
      <c r="J35" s="8"/>
      <c r="K35" s="8"/>
      <c r="L35" s="8"/>
      <c r="M35" s="8"/>
      <c r="N35" s="8" t="s">
        <v>35</v>
      </c>
      <c r="O35" s="8"/>
      <c r="P35" s="8"/>
      <c r="Q35" s="8">
        <v>1</v>
      </c>
      <c r="R35" s="8" t="s">
        <v>36</v>
      </c>
      <c r="S35" s="8" t="s">
        <v>309</v>
      </c>
      <c r="T35" s="11"/>
      <c r="U35" s="12"/>
    </row>
    <row r="36" spans="1:21" ht="15.75" customHeight="1" x14ac:dyDescent="0.4">
      <c r="A36" s="208"/>
      <c r="B36" s="8" t="s">
        <v>31</v>
      </c>
      <c r="C36" s="9" t="s">
        <v>379</v>
      </c>
      <c r="D36" s="10" t="s">
        <v>380</v>
      </c>
      <c r="E36" s="8">
        <v>2</v>
      </c>
      <c r="F36" s="8">
        <v>3</v>
      </c>
      <c r="G36" s="8" t="s">
        <v>64</v>
      </c>
      <c r="H36" s="8" t="s">
        <v>35</v>
      </c>
      <c r="I36" s="8"/>
      <c r="J36" s="8"/>
      <c r="K36" s="8"/>
      <c r="L36" s="8"/>
      <c r="M36" s="8"/>
      <c r="N36" s="8" t="s">
        <v>35</v>
      </c>
      <c r="O36" s="8"/>
      <c r="P36" s="8"/>
      <c r="Q36" s="8">
        <v>1</v>
      </c>
      <c r="R36" s="8" t="s">
        <v>36</v>
      </c>
      <c r="S36" s="8" t="s">
        <v>309</v>
      </c>
      <c r="T36" s="11"/>
      <c r="U36" s="12"/>
    </row>
    <row r="37" spans="1:21" ht="15.75" customHeight="1" x14ac:dyDescent="0.4">
      <c r="A37" s="208"/>
      <c r="B37" s="8" t="s">
        <v>31</v>
      </c>
      <c r="C37" s="9" t="s">
        <v>381</v>
      </c>
      <c r="D37" s="10" t="s">
        <v>382</v>
      </c>
      <c r="E37" s="8">
        <v>2</v>
      </c>
      <c r="F37" s="8">
        <v>3</v>
      </c>
      <c r="G37" s="8" t="s">
        <v>64</v>
      </c>
      <c r="H37" s="8" t="s">
        <v>35</v>
      </c>
      <c r="I37" s="8"/>
      <c r="J37" s="8"/>
      <c r="K37" s="8"/>
      <c r="L37" s="8"/>
      <c r="M37" s="8"/>
      <c r="N37" s="8" t="s">
        <v>35</v>
      </c>
      <c r="O37" s="8"/>
      <c r="P37" s="8"/>
      <c r="Q37" s="8">
        <v>1</v>
      </c>
      <c r="R37" s="8" t="s">
        <v>36</v>
      </c>
      <c r="S37" s="8" t="s">
        <v>309</v>
      </c>
      <c r="T37" s="11"/>
      <c r="U37" s="12"/>
    </row>
    <row r="38" spans="1:21" ht="15.75" customHeight="1" x14ac:dyDescent="0.4">
      <c r="A38" s="208"/>
      <c r="B38" s="8" t="s">
        <v>31</v>
      </c>
      <c r="C38" s="9" t="s">
        <v>383</v>
      </c>
      <c r="D38" s="10" t="s">
        <v>384</v>
      </c>
      <c r="E38" s="8">
        <v>2</v>
      </c>
      <c r="F38" s="8">
        <v>3</v>
      </c>
      <c r="G38" s="8" t="s">
        <v>64</v>
      </c>
      <c r="H38" s="8" t="s">
        <v>35</v>
      </c>
      <c r="I38" s="8"/>
      <c r="J38" s="8"/>
      <c r="K38" s="8"/>
      <c r="L38" s="8"/>
      <c r="M38" s="8"/>
      <c r="N38" s="8" t="s">
        <v>35</v>
      </c>
      <c r="O38" s="8"/>
      <c r="P38" s="8"/>
      <c r="Q38" s="8">
        <v>1</v>
      </c>
      <c r="R38" s="8" t="s">
        <v>36</v>
      </c>
      <c r="S38" s="8" t="s">
        <v>309</v>
      </c>
      <c r="T38" s="11"/>
      <c r="U38" s="12"/>
    </row>
    <row r="39" spans="1:21" ht="15.75" customHeight="1" x14ac:dyDescent="0.4">
      <c r="A39" s="208"/>
      <c r="B39" s="8" t="s">
        <v>31</v>
      </c>
      <c r="C39" s="9" t="s">
        <v>385</v>
      </c>
      <c r="D39" s="10" t="s">
        <v>386</v>
      </c>
      <c r="E39" s="8">
        <v>2</v>
      </c>
      <c r="F39" s="8">
        <v>3</v>
      </c>
      <c r="G39" s="8" t="s">
        <v>64</v>
      </c>
      <c r="H39" s="8" t="s">
        <v>35</v>
      </c>
      <c r="I39" s="8"/>
      <c r="J39" s="8"/>
      <c r="K39" s="8"/>
      <c r="L39" s="8"/>
      <c r="M39" s="8"/>
      <c r="N39" s="8" t="s">
        <v>35</v>
      </c>
      <c r="O39" s="8"/>
      <c r="P39" s="8"/>
      <c r="Q39" s="8">
        <v>1</v>
      </c>
      <c r="R39" s="8" t="s">
        <v>36</v>
      </c>
      <c r="S39" s="8" t="s">
        <v>309</v>
      </c>
      <c r="T39" s="11"/>
      <c r="U39" s="12"/>
    </row>
    <row r="40" spans="1:21" ht="15.75" customHeight="1" x14ac:dyDescent="0.4">
      <c r="A40" s="208"/>
      <c r="B40" s="8" t="s">
        <v>31</v>
      </c>
      <c r="C40" s="9" t="s">
        <v>387</v>
      </c>
      <c r="D40" s="10" t="s">
        <v>388</v>
      </c>
      <c r="E40" s="8">
        <v>2</v>
      </c>
      <c r="F40" s="8">
        <v>3</v>
      </c>
      <c r="G40" s="8" t="s">
        <v>371</v>
      </c>
      <c r="H40" s="8" t="s">
        <v>35</v>
      </c>
      <c r="I40" s="8"/>
      <c r="J40" s="8"/>
      <c r="K40" s="8"/>
      <c r="L40" s="8"/>
      <c r="M40" s="8"/>
      <c r="N40" s="8" t="s">
        <v>35</v>
      </c>
      <c r="O40" s="8"/>
      <c r="P40" s="8"/>
      <c r="Q40" s="8">
        <v>2</v>
      </c>
      <c r="R40" s="8" t="s">
        <v>36</v>
      </c>
      <c r="S40" s="8" t="s">
        <v>362</v>
      </c>
      <c r="T40" s="11"/>
      <c r="U40" s="12"/>
    </row>
    <row r="41" spans="1:21" ht="15.75" customHeight="1" x14ac:dyDescent="0.4">
      <c r="A41" s="208"/>
      <c r="B41" s="8" t="s">
        <v>31</v>
      </c>
      <c r="C41" s="9" t="s">
        <v>389</v>
      </c>
      <c r="D41" s="10" t="s">
        <v>390</v>
      </c>
      <c r="E41" s="8">
        <v>2</v>
      </c>
      <c r="F41" s="8">
        <v>3</v>
      </c>
      <c r="G41" s="8" t="s">
        <v>371</v>
      </c>
      <c r="H41" s="8" t="s">
        <v>35</v>
      </c>
      <c r="I41" s="8"/>
      <c r="J41" s="8"/>
      <c r="K41" s="8"/>
      <c r="L41" s="8"/>
      <c r="M41" s="8"/>
      <c r="N41" s="8" t="s">
        <v>35</v>
      </c>
      <c r="O41" s="8"/>
      <c r="P41" s="8"/>
      <c r="Q41" s="8">
        <v>2</v>
      </c>
      <c r="R41" s="8" t="s">
        <v>36</v>
      </c>
      <c r="S41" s="8" t="s">
        <v>362</v>
      </c>
      <c r="T41" s="11"/>
      <c r="U41" s="12"/>
    </row>
    <row r="42" spans="1:21" ht="15.75" customHeight="1" x14ac:dyDescent="0.4">
      <c r="A42" s="208"/>
      <c r="B42" s="8" t="s">
        <v>31</v>
      </c>
      <c r="C42" s="9" t="s">
        <v>391</v>
      </c>
      <c r="D42" s="10" t="s">
        <v>392</v>
      </c>
      <c r="E42" s="8">
        <v>2</v>
      </c>
      <c r="F42" s="8">
        <v>3</v>
      </c>
      <c r="G42" s="8" t="s">
        <v>376</v>
      </c>
      <c r="H42" s="8" t="s">
        <v>35</v>
      </c>
      <c r="I42" s="8"/>
      <c r="J42" s="8"/>
      <c r="K42" s="8"/>
      <c r="L42" s="8"/>
      <c r="M42" s="8"/>
      <c r="N42" s="8" t="s">
        <v>35</v>
      </c>
      <c r="O42" s="8"/>
      <c r="P42" s="8"/>
      <c r="Q42" s="8">
        <v>2</v>
      </c>
      <c r="R42" s="8" t="s">
        <v>36</v>
      </c>
      <c r="S42" s="8" t="s">
        <v>362</v>
      </c>
      <c r="T42" s="11"/>
      <c r="U42" s="12"/>
    </row>
    <row r="43" spans="1:21" ht="15.75" customHeight="1" x14ac:dyDescent="0.4">
      <c r="A43" s="208"/>
      <c r="B43" s="8" t="s">
        <v>31</v>
      </c>
      <c r="C43" s="9" t="s">
        <v>393</v>
      </c>
      <c r="D43" s="10" t="s">
        <v>394</v>
      </c>
      <c r="E43" s="8">
        <v>2</v>
      </c>
      <c r="F43" s="8">
        <v>3</v>
      </c>
      <c r="G43" s="8" t="s">
        <v>376</v>
      </c>
      <c r="H43" s="8" t="s">
        <v>35</v>
      </c>
      <c r="I43" s="8"/>
      <c r="J43" s="8"/>
      <c r="K43" s="8"/>
      <c r="L43" s="8"/>
      <c r="M43" s="8"/>
      <c r="N43" s="8" t="s">
        <v>35</v>
      </c>
      <c r="O43" s="8"/>
      <c r="P43" s="8"/>
      <c r="Q43" s="8">
        <v>2</v>
      </c>
      <c r="R43" s="8" t="s">
        <v>36</v>
      </c>
      <c r="S43" s="8" t="s">
        <v>362</v>
      </c>
      <c r="T43" s="11"/>
      <c r="U43" s="12"/>
    </row>
    <row r="44" spans="1:21" ht="15.75" customHeight="1" x14ac:dyDescent="0.4">
      <c r="A44" s="208"/>
      <c r="B44" s="8" t="s">
        <v>31</v>
      </c>
      <c r="C44" s="9" t="s">
        <v>395</v>
      </c>
      <c r="D44" s="10" t="s">
        <v>396</v>
      </c>
      <c r="E44" s="8">
        <v>2</v>
      </c>
      <c r="F44" s="8">
        <v>4</v>
      </c>
      <c r="G44" s="8" t="s">
        <v>34</v>
      </c>
      <c r="H44" s="8" t="s">
        <v>126</v>
      </c>
      <c r="I44" s="8"/>
      <c r="J44" s="8"/>
      <c r="K44" s="8"/>
      <c r="L44" s="8"/>
      <c r="M44" s="8"/>
      <c r="N44" s="8"/>
      <c r="O44" s="8" t="s">
        <v>126</v>
      </c>
      <c r="P44" s="8"/>
      <c r="Q44" s="8">
        <v>1</v>
      </c>
      <c r="R44" s="8" t="s">
        <v>36</v>
      </c>
      <c r="S44" s="8" t="s">
        <v>309</v>
      </c>
      <c r="T44" s="11"/>
      <c r="U44" s="12"/>
    </row>
    <row r="45" spans="1:21" ht="15.75" customHeight="1" x14ac:dyDescent="0.4">
      <c r="A45" s="208"/>
      <c r="B45" s="8" t="s">
        <v>31</v>
      </c>
      <c r="C45" s="9" t="s">
        <v>397</v>
      </c>
      <c r="D45" s="10" t="s">
        <v>398</v>
      </c>
      <c r="E45" s="8">
        <v>2</v>
      </c>
      <c r="F45" s="8">
        <v>4</v>
      </c>
      <c r="G45" s="8" t="s">
        <v>34</v>
      </c>
      <c r="H45" s="8" t="s">
        <v>126</v>
      </c>
      <c r="I45" s="8"/>
      <c r="J45" s="8"/>
      <c r="K45" s="8"/>
      <c r="L45" s="8"/>
      <c r="M45" s="8"/>
      <c r="N45" s="8"/>
      <c r="O45" s="8" t="s">
        <v>126</v>
      </c>
      <c r="P45" s="8"/>
      <c r="Q45" s="8">
        <v>1</v>
      </c>
      <c r="R45" s="8" t="s">
        <v>36</v>
      </c>
      <c r="S45" s="8" t="s">
        <v>309</v>
      </c>
      <c r="T45" s="11"/>
      <c r="U45" s="12"/>
    </row>
    <row r="46" spans="1:21" ht="15.75" customHeight="1" x14ac:dyDescent="0.4">
      <c r="A46" s="208"/>
      <c r="B46" s="8" t="s">
        <v>31</v>
      </c>
      <c r="C46" s="9" t="s">
        <v>399</v>
      </c>
      <c r="D46" s="10" t="s">
        <v>400</v>
      </c>
      <c r="E46" s="8">
        <v>2</v>
      </c>
      <c r="F46" s="8">
        <v>4</v>
      </c>
      <c r="G46" s="8" t="s">
        <v>34</v>
      </c>
      <c r="H46" s="8" t="s">
        <v>126</v>
      </c>
      <c r="I46" s="8"/>
      <c r="J46" s="8"/>
      <c r="K46" s="8"/>
      <c r="L46" s="8"/>
      <c r="M46" s="8"/>
      <c r="N46" s="8"/>
      <c r="O46" s="8" t="s">
        <v>126</v>
      </c>
      <c r="P46" s="8"/>
      <c r="Q46" s="8">
        <v>1</v>
      </c>
      <c r="R46" s="8" t="s">
        <v>36</v>
      </c>
      <c r="S46" s="8" t="s">
        <v>309</v>
      </c>
      <c r="T46" s="11"/>
      <c r="U46" s="12"/>
    </row>
    <row r="47" spans="1:21" ht="15.75" customHeight="1" x14ac:dyDescent="0.4">
      <c r="A47" s="208"/>
      <c r="B47" s="8" t="s">
        <v>31</v>
      </c>
      <c r="C47" s="9" t="s">
        <v>401</v>
      </c>
      <c r="D47" s="10" t="s">
        <v>402</v>
      </c>
      <c r="E47" s="8">
        <v>2</v>
      </c>
      <c r="F47" s="8">
        <v>4</v>
      </c>
      <c r="G47" s="8" t="s">
        <v>34</v>
      </c>
      <c r="H47" s="8" t="s">
        <v>126</v>
      </c>
      <c r="I47" s="8"/>
      <c r="J47" s="8"/>
      <c r="K47" s="8"/>
      <c r="L47" s="8"/>
      <c r="M47" s="8"/>
      <c r="N47" s="8"/>
      <c r="O47" s="8" t="s">
        <v>126</v>
      </c>
      <c r="P47" s="8"/>
      <c r="Q47" s="8">
        <v>1</v>
      </c>
      <c r="R47" s="8" t="s">
        <v>36</v>
      </c>
      <c r="S47" s="8" t="s">
        <v>309</v>
      </c>
      <c r="T47" s="11"/>
      <c r="U47" s="12"/>
    </row>
    <row r="48" spans="1:21" ht="15.75" customHeight="1" x14ac:dyDescent="0.4">
      <c r="A48" s="208"/>
      <c r="B48" s="8" t="s">
        <v>31</v>
      </c>
      <c r="C48" s="9" t="s">
        <v>403</v>
      </c>
      <c r="D48" s="10" t="s">
        <v>404</v>
      </c>
      <c r="E48" s="8">
        <v>2</v>
      </c>
      <c r="F48" s="8">
        <v>4</v>
      </c>
      <c r="G48" s="8" t="s">
        <v>34</v>
      </c>
      <c r="H48" s="8" t="s">
        <v>126</v>
      </c>
      <c r="I48" s="8"/>
      <c r="J48" s="8"/>
      <c r="K48" s="8"/>
      <c r="L48" s="8"/>
      <c r="M48" s="8"/>
      <c r="N48" s="8"/>
      <c r="O48" s="8" t="s">
        <v>126</v>
      </c>
      <c r="P48" s="8"/>
      <c r="Q48" s="8">
        <v>1</v>
      </c>
      <c r="R48" s="8" t="s">
        <v>36</v>
      </c>
      <c r="S48" s="8" t="s">
        <v>309</v>
      </c>
      <c r="T48" s="11"/>
      <c r="U48" s="12"/>
    </row>
    <row r="49" spans="1:21" ht="15.75" customHeight="1" x14ac:dyDescent="0.4">
      <c r="A49" s="208"/>
      <c r="B49" s="8" t="s">
        <v>31</v>
      </c>
      <c r="C49" s="9" t="s">
        <v>405</v>
      </c>
      <c r="D49" s="10" t="s">
        <v>406</v>
      </c>
      <c r="E49" s="8">
        <v>2</v>
      </c>
      <c r="F49" s="8">
        <v>4</v>
      </c>
      <c r="G49" s="8" t="s">
        <v>34</v>
      </c>
      <c r="H49" s="8" t="s">
        <v>126</v>
      </c>
      <c r="I49" s="8"/>
      <c r="J49" s="8"/>
      <c r="K49" s="8"/>
      <c r="L49" s="8"/>
      <c r="M49" s="8"/>
      <c r="N49" s="8"/>
      <c r="O49" s="8" t="s">
        <v>126</v>
      </c>
      <c r="P49" s="8"/>
      <c r="Q49" s="8">
        <v>1</v>
      </c>
      <c r="R49" s="8" t="s">
        <v>36</v>
      </c>
      <c r="S49" s="8" t="s">
        <v>309</v>
      </c>
      <c r="T49" s="11"/>
      <c r="U49" s="12"/>
    </row>
    <row r="50" spans="1:21" ht="15.75" customHeight="1" x14ac:dyDescent="0.4">
      <c r="A50" s="208"/>
      <c r="B50" s="8" t="s">
        <v>31</v>
      </c>
      <c r="C50" s="9" t="s">
        <v>407</v>
      </c>
      <c r="D50" s="10" t="s">
        <v>408</v>
      </c>
      <c r="E50" s="8">
        <v>2</v>
      </c>
      <c r="F50" s="8">
        <v>4</v>
      </c>
      <c r="G50" s="8" t="s">
        <v>34</v>
      </c>
      <c r="H50" s="8" t="s">
        <v>126</v>
      </c>
      <c r="I50" s="8"/>
      <c r="J50" s="8"/>
      <c r="K50" s="8"/>
      <c r="L50" s="8"/>
      <c r="M50" s="8"/>
      <c r="N50" s="8"/>
      <c r="O50" s="8" t="s">
        <v>126</v>
      </c>
      <c r="P50" s="8"/>
      <c r="Q50" s="8">
        <v>1</v>
      </c>
      <c r="R50" s="8" t="s">
        <v>36</v>
      </c>
      <c r="S50" s="8" t="s">
        <v>309</v>
      </c>
      <c r="T50" s="11"/>
      <c r="U50" s="12"/>
    </row>
    <row r="51" spans="1:21" ht="15.75" customHeight="1" x14ac:dyDescent="0.4">
      <c r="A51" s="208"/>
      <c r="B51" s="8" t="s">
        <v>31</v>
      </c>
      <c r="C51" s="9" t="s">
        <v>409</v>
      </c>
      <c r="D51" s="10" t="s">
        <v>410</v>
      </c>
      <c r="E51" s="8">
        <v>2</v>
      </c>
      <c r="F51" s="8">
        <v>4</v>
      </c>
      <c r="G51" s="8" t="s">
        <v>34</v>
      </c>
      <c r="H51" s="8" t="s">
        <v>126</v>
      </c>
      <c r="I51" s="8"/>
      <c r="J51" s="8"/>
      <c r="K51" s="8"/>
      <c r="L51" s="8"/>
      <c r="M51" s="8"/>
      <c r="N51" s="8"/>
      <c r="O51" s="8" t="s">
        <v>126</v>
      </c>
      <c r="P51" s="8"/>
      <c r="Q51" s="8">
        <v>1</v>
      </c>
      <c r="R51" s="8" t="s">
        <v>36</v>
      </c>
      <c r="S51" s="8" t="s">
        <v>309</v>
      </c>
      <c r="T51" s="11"/>
      <c r="U51" s="12"/>
    </row>
    <row r="52" spans="1:21" ht="15.75" customHeight="1" x14ac:dyDescent="0.4">
      <c r="A52" s="208"/>
      <c r="B52" s="8" t="s">
        <v>31</v>
      </c>
      <c r="C52" s="9" t="s">
        <v>411</v>
      </c>
      <c r="D52" s="10" t="s">
        <v>412</v>
      </c>
      <c r="E52" s="8">
        <v>2</v>
      </c>
      <c r="F52" s="8">
        <v>4</v>
      </c>
      <c r="G52" s="8" t="s">
        <v>34</v>
      </c>
      <c r="H52" s="8" t="s">
        <v>126</v>
      </c>
      <c r="I52" s="8"/>
      <c r="J52" s="8"/>
      <c r="K52" s="8"/>
      <c r="L52" s="8"/>
      <c r="M52" s="8"/>
      <c r="N52" s="8"/>
      <c r="O52" s="8" t="s">
        <v>126</v>
      </c>
      <c r="P52" s="8"/>
      <c r="Q52" s="8">
        <v>1</v>
      </c>
      <c r="R52" s="8" t="s">
        <v>36</v>
      </c>
      <c r="S52" s="8" t="s">
        <v>309</v>
      </c>
      <c r="T52" s="11"/>
      <c r="U52" s="12"/>
    </row>
    <row r="53" spans="1:21" ht="15.75" customHeight="1" x14ac:dyDescent="0.4">
      <c r="A53" s="208"/>
      <c r="B53" s="8" t="s">
        <v>31</v>
      </c>
      <c r="C53" s="9" t="s">
        <v>413</v>
      </c>
      <c r="D53" s="10" t="s">
        <v>414</v>
      </c>
      <c r="E53" s="8">
        <v>2</v>
      </c>
      <c r="F53" s="8">
        <v>4</v>
      </c>
      <c r="G53" s="8" t="s">
        <v>34</v>
      </c>
      <c r="H53" s="8" t="s">
        <v>126</v>
      </c>
      <c r="I53" s="8"/>
      <c r="J53" s="8"/>
      <c r="K53" s="8"/>
      <c r="L53" s="8"/>
      <c r="M53" s="8"/>
      <c r="N53" s="8"/>
      <c r="O53" s="8" t="s">
        <v>126</v>
      </c>
      <c r="P53" s="8"/>
      <c r="Q53" s="8">
        <v>1</v>
      </c>
      <c r="R53" s="8" t="s">
        <v>36</v>
      </c>
      <c r="S53" s="8" t="s">
        <v>309</v>
      </c>
      <c r="T53" s="11"/>
      <c r="U53" s="12"/>
    </row>
    <row r="54" spans="1:21" ht="15.75" customHeight="1" x14ac:dyDescent="0.4">
      <c r="A54" s="208"/>
      <c r="B54" s="8" t="s">
        <v>31</v>
      </c>
      <c r="C54" s="9" t="s">
        <v>415</v>
      </c>
      <c r="D54" s="10" t="s">
        <v>416</v>
      </c>
      <c r="E54" s="8">
        <v>2</v>
      </c>
      <c r="F54" s="8">
        <v>4</v>
      </c>
      <c r="G54" s="8" t="s">
        <v>34</v>
      </c>
      <c r="H54" s="8" t="s">
        <v>126</v>
      </c>
      <c r="I54" s="8"/>
      <c r="J54" s="8"/>
      <c r="K54" s="8"/>
      <c r="L54" s="8"/>
      <c r="M54" s="8"/>
      <c r="N54" s="8"/>
      <c r="O54" s="8" t="s">
        <v>126</v>
      </c>
      <c r="P54" s="8"/>
      <c r="Q54" s="8">
        <v>1</v>
      </c>
      <c r="R54" s="8" t="s">
        <v>36</v>
      </c>
      <c r="S54" s="8" t="s">
        <v>309</v>
      </c>
      <c r="T54" s="11"/>
      <c r="U54" s="12"/>
    </row>
    <row r="55" spans="1:21" ht="15.75" customHeight="1" x14ac:dyDescent="0.4">
      <c r="A55" s="208"/>
      <c r="B55" s="8" t="s">
        <v>31</v>
      </c>
      <c r="C55" s="9" t="s">
        <v>417</v>
      </c>
      <c r="D55" s="115" t="s">
        <v>418</v>
      </c>
      <c r="E55" s="8">
        <v>2</v>
      </c>
      <c r="F55" s="8">
        <v>4</v>
      </c>
      <c r="G55" s="8" t="s">
        <v>34</v>
      </c>
      <c r="H55" s="8" t="s">
        <v>126</v>
      </c>
      <c r="I55" s="8"/>
      <c r="J55" s="8"/>
      <c r="K55" s="8"/>
      <c r="L55" s="8"/>
      <c r="M55" s="8"/>
      <c r="N55" s="8"/>
      <c r="O55" s="8" t="s">
        <v>126</v>
      </c>
      <c r="P55" s="8"/>
      <c r="Q55" s="8">
        <v>1</v>
      </c>
      <c r="R55" s="8" t="s">
        <v>36</v>
      </c>
      <c r="S55" s="8" t="s">
        <v>309</v>
      </c>
      <c r="T55" s="11"/>
      <c r="U55" s="12"/>
    </row>
    <row r="56" spans="1:21" ht="15.75" customHeight="1" x14ac:dyDescent="0.4">
      <c r="A56" s="208"/>
      <c r="B56" s="8" t="s">
        <v>31</v>
      </c>
      <c r="C56" s="9" t="s">
        <v>419</v>
      </c>
      <c r="D56" s="10" t="s">
        <v>420</v>
      </c>
      <c r="E56" s="8">
        <v>4</v>
      </c>
      <c r="F56" s="8">
        <v>4</v>
      </c>
      <c r="G56" s="8" t="s">
        <v>41</v>
      </c>
      <c r="H56" s="8" t="s">
        <v>55</v>
      </c>
      <c r="I56" s="8"/>
      <c r="J56" s="8"/>
      <c r="K56" s="8"/>
      <c r="L56" s="8"/>
      <c r="M56" s="8"/>
      <c r="N56" s="8"/>
      <c r="O56" s="8" t="s">
        <v>55</v>
      </c>
      <c r="P56" s="8" t="s">
        <v>421</v>
      </c>
      <c r="Q56" s="8">
        <v>2</v>
      </c>
      <c r="R56" s="8" t="s">
        <v>422</v>
      </c>
      <c r="S56" s="8" t="s">
        <v>362</v>
      </c>
      <c r="T56" s="11"/>
      <c r="U56" s="12"/>
    </row>
    <row r="57" spans="1:21" ht="15.75" customHeight="1" x14ac:dyDescent="0.4">
      <c r="A57" s="208"/>
      <c r="B57" s="8" t="s">
        <v>31</v>
      </c>
      <c r="C57" s="9" t="s">
        <v>423</v>
      </c>
      <c r="D57" s="10" t="s">
        <v>440</v>
      </c>
      <c r="E57" s="8">
        <v>8</v>
      </c>
      <c r="F57" s="8">
        <v>4</v>
      </c>
      <c r="G57" s="8" t="s">
        <v>41</v>
      </c>
      <c r="H57" s="8" t="s">
        <v>55</v>
      </c>
      <c r="I57" s="8"/>
      <c r="J57" s="8"/>
      <c r="K57" s="8"/>
      <c r="L57" s="8"/>
      <c r="M57" s="8"/>
      <c r="N57" s="8"/>
      <c r="O57" s="8" t="s">
        <v>421</v>
      </c>
      <c r="P57" s="8" t="s">
        <v>55</v>
      </c>
      <c r="Q57" s="8">
        <v>2</v>
      </c>
      <c r="R57" s="8" t="s">
        <v>422</v>
      </c>
      <c r="S57" s="8" t="s">
        <v>362</v>
      </c>
      <c r="T57" s="11"/>
      <c r="U57" s="12"/>
    </row>
    <row r="58" spans="1:21" ht="15.75" customHeight="1" x14ac:dyDescent="0.4">
      <c r="A58" s="214" t="s">
        <v>425</v>
      </c>
      <c r="B58" s="8" t="s">
        <v>31</v>
      </c>
      <c r="C58" s="9" t="s">
        <v>426</v>
      </c>
      <c r="D58" s="10" t="s">
        <v>427</v>
      </c>
      <c r="E58" s="8">
        <v>2</v>
      </c>
      <c r="F58" s="8">
        <v>3</v>
      </c>
      <c r="G58" s="8" t="s">
        <v>34</v>
      </c>
      <c r="H58" s="8" t="s">
        <v>126</v>
      </c>
      <c r="I58" s="8"/>
      <c r="J58" s="8"/>
      <c r="K58" s="8"/>
      <c r="L58" s="8"/>
      <c r="M58" s="8" t="s">
        <v>126</v>
      </c>
      <c r="N58" s="8"/>
      <c r="O58" s="8"/>
      <c r="P58" s="8"/>
      <c r="Q58" s="8">
        <v>1</v>
      </c>
      <c r="R58" s="8" t="s">
        <v>36</v>
      </c>
      <c r="S58" s="8" t="s">
        <v>309</v>
      </c>
      <c r="T58" s="11"/>
      <c r="U58" s="12"/>
    </row>
    <row r="59" spans="1:21" ht="15.75" customHeight="1" x14ac:dyDescent="0.4">
      <c r="A59" s="215"/>
      <c r="B59" s="8" t="s">
        <v>31</v>
      </c>
      <c r="C59" s="9" t="s">
        <v>428</v>
      </c>
      <c r="D59" s="10" t="s">
        <v>429</v>
      </c>
      <c r="E59" s="8">
        <v>2</v>
      </c>
      <c r="F59" s="8">
        <v>3</v>
      </c>
      <c r="G59" s="8" t="s">
        <v>64</v>
      </c>
      <c r="H59" s="8" t="s">
        <v>126</v>
      </c>
      <c r="I59" s="8"/>
      <c r="J59" s="8"/>
      <c r="K59" s="8"/>
      <c r="L59" s="8"/>
      <c r="M59" s="8"/>
      <c r="N59" s="8" t="s">
        <v>126</v>
      </c>
      <c r="O59" s="8"/>
      <c r="P59" s="8"/>
      <c r="Q59" s="8">
        <v>1</v>
      </c>
      <c r="R59" s="8" t="s">
        <v>36</v>
      </c>
      <c r="S59" s="8" t="s">
        <v>309</v>
      </c>
      <c r="T59" s="11"/>
      <c r="U59" s="12"/>
    </row>
    <row r="60" spans="1:21" ht="15.75" customHeight="1" x14ac:dyDescent="0.4">
      <c r="A60" s="216"/>
      <c r="B60" s="14"/>
      <c r="C60" s="9" t="s">
        <v>430</v>
      </c>
      <c r="D60" s="10" t="s">
        <v>431</v>
      </c>
      <c r="E60" s="8">
        <v>2</v>
      </c>
      <c r="F60" s="8">
        <v>3</v>
      </c>
      <c r="G60" s="8" t="s">
        <v>64</v>
      </c>
      <c r="H60" s="8" t="s">
        <v>126</v>
      </c>
      <c r="I60" s="8"/>
      <c r="J60" s="8"/>
      <c r="K60" s="8"/>
      <c r="L60" s="8"/>
      <c r="M60" s="8"/>
      <c r="N60" s="8" t="s">
        <v>126</v>
      </c>
      <c r="O60" s="8"/>
      <c r="P60" s="8"/>
      <c r="Q60" s="8">
        <v>1</v>
      </c>
      <c r="R60" s="8" t="s">
        <v>36</v>
      </c>
      <c r="S60" s="8" t="s">
        <v>309</v>
      </c>
      <c r="T60" s="11"/>
      <c r="U60" s="12"/>
    </row>
  </sheetData>
  <sheetProtection sheet="1" objects="1" scenarios="1"/>
  <mergeCells count="17">
    <mergeCell ref="A58:A60"/>
    <mergeCell ref="G1:G2"/>
    <mergeCell ref="H1:H2"/>
    <mergeCell ref="I1:J1"/>
    <mergeCell ref="K1:L1"/>
    <mergeCell ref="A1:A2"/>
    <mergeCell ref="B1:B2"/>
    <mergeCell ref="C1:C2"/>
    <mergeCell ref="D1:D2"/>
    <mergeCell ref="E1:E2"/>
    <mergeCell ref="F1:F2"/>
    <mergeCell ref="Q1:Q2"/>
    <mergeCell ref="R1:R2"/>
    <mergeCell ref="S1:S2"/>
    <mergeCell ref="A3:A57"/>
    <mergeCell ref="M1:N1"/>
    <mergeCell ref="O1:P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【記入例】</vt:lpstr>
      <vt:lpstr>取得達成表</vt:lpstr>
      <vt:lpstr>system</vt:lpstr>
      <vt:lpstr>B基礎教養</vt:lpstr>
      <vt:lpstr>B専門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2023-11-21T22:04:56Z</dcterms:modified>
</cp:coreProperties>
</file>